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2国富町\"/>
    </mc:Choice>
  </mc:AlternateContent>
  <xr:revisionPtr revIDLastSave="0" documentId="13_ncr:1_{2D047454-FCBC-4676-ADF4-FF7DD86702CF}"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W34" i="10"/>
  <c r="BW35" i="10" s="1"/>
  <c r="BW36" i="10" s="1"/>
  <c r="BW37" i="10" s="1"/>
  <c r="BW38" i="10" s="1"/>
</calcChain>
</file>

<file path=xl/sharedStrings.xml><?xml version="1.0" encoding="utf-8"?>
<sst xmlns="http://schemas.openxmlformats.org/spreadsheetml/2006/main" count="1134" uniqueCount="560">
  <si>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</si>
  <si>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</si>
  <si>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</si>
  <si>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</si>
  <si>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</si>
  <si>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</si>
  <si>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</si>
  <si>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</si>
  <si>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</si>
  <si>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</si>
  <si>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</si>
  <si>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</si>
  <si>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</si>
  <si>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</si>
  <si>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</si>
  <si>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</si>
  <si>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</si>
  <si>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</si>
  <si>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</si>
  <si>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</si>
  <si>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</si>
  <si>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</si>
  <si>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</si>
  <si>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</si>
  <si>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</si>
  <si>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</si>
  <si>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</si>
  <si>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</si>
  <si>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</si>
  <si>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</si>
  <si>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</si>
  <si>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</si>
  <si>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</si>
  <si>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</si>
  <si>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</si>
  <si>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</si>
  <si>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</si>
  <si>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</si>
  <si>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</si>
  <si>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</si>
  <si>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</si>
  <si>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</si>
  <si>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</si>
  <si>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</si>
  <si>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</si>
  <si>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</si>
  <si>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</si>
  <si>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</si>
  <si>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</si>
  <si>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</si>
  <si>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</si>
  <si>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</si>
  <si>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</si>
  <si>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</si>
  <si>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</si>
  <si>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</si>
  <si>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</si>
  <si>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</si>
  <si>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</si>
  <si>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</si>
  <si>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</si>
  <si>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</si>
  <si>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</si>
  <si>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</si>
  <si>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</si>
  <si>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</si>
  <si>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</si>
  <si>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</si>
  <si>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</si>
  <si>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</si>
  <si>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</si>
  <si>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</si>
  <si>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</si>
  <si>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</si>
  <si>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</si>
  <si>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</si>
  <si>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</si>
  <si>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</si>
  <si>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</si>
  <si>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</si>
  <si>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</si>
  <si>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</si>
  <si>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</si>
  <si>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</si>
  <si>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</si>
  <si>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</si>
  <si>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</si>
  <si>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</si>
  <si>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</si>
  <si>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</si>
  <si>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</si>
  <si>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</si>
  <si>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</si>
  <si>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</si>
  <si>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</si>
  <si>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</si>
  <si>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</si>
  <si>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</si>
  <si>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</si>
  <si>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</si>
  <si>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</si>
  <si>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</si>
  <si>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</si>
  <si>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</si>
  <si>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</si>
  <si>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</si>
  <si>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</si>
  <si>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</si>
  <si>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</si>
  <si>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</si>
  <si>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</si>
  <si>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</si>
  <si>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</si>
  <si>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</si>
  <si>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</si>
  <si>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</si>
  <si>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</si>
  <si>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</si>
  <si>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</si>
  <si>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</si>
  <si>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</si>
  <si>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</si>
  <si>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</si>
  <si>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</si>
  <si>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</si>
  <si>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</si>
  <si>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</si>
  <si>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</si>
  <si>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</si>
  <si>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</si>
  <si>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</si>
  <si>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</si>
  <si>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</si>
  <si>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</si>
  <si>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</si>
  <si>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</si>
  <si>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</si>
  <si>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</si>
  <si>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</si>
  <si>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</si>
  <si>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</si>
  <si>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</si>
  <si>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</si>
  <si>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</si>
  <si>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</si>
  <si>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</si>
  <si>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</si>
  <si>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</si>
  <si>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</si>
  <si>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</si>
  <si>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</si>
  <si>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</si>
  <si>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</si>
  <si>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</si>
  <si>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</si>
  <si>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</si>
  <si>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</si>
  <si>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</si>
  <si>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</si>
  <si>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</si>
  <si>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</si>
  <si>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</si>
  <si>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</si>
  <si>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</si>
  <si>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</si>
  <si>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</si>
  <si>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</si>
  <si>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</si>
  <si>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</si>
  <si>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</si>
  <si>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</si>
  <si>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</si>
  <si>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</si>
  <si>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</si>
  <si>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</si>
  <si>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</si>
  <si>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</si>
  <si>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</si>
  <si>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</si>
  <si>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</si>
  <si>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</si>
  <si>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</si>
  <si>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</si>
  <si>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</si>
  <si>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</si>
  <si>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</si>
  <si>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</si>
  <si>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</si>
  <si>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</si>
  <si>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</si>
  <si>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</si>
  <si>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</si>
  <si>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</si>
  <si>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</si>
  <si>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</si>
  <si>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</si>
  <si>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</si>
  <si>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</si>
  <si>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</si>
  <si>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</si>
  <si>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</si>
  <si>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</si>
  <si>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</si>
  <si>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宮崎県国富町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</si>
  <si>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</si>
  <si>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</si>
  <si>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</si>
  <si>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</si>
  <si>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</si>
  <si>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</si>
  <si>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</si>
  <si>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</si>
  <si>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</si>
  <si>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</si>
  <si>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</si>
  <si>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</si>
  <si>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</si>
  <si>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</si>
  <si>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</si>
  <si>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</si>
  <si>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</si>
  <si>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</si>
  <si>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</si>
  <si>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</si>
  <si>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</si>
  <si>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</si>
  <si>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</si>
  <si>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</si>
  <si>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</si>
  <si>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</si>
  <si>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</si>
  <si>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</si>
  <si>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</si>
  <si>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</si>
  <si>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</si>
  <si>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</si>
  <si>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</si>
  <si>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</si>
  <si>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</si>
  <si>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</si>
  <si>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</si>
  <si>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</si>
  <si>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</si>
  <si>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</si>
  <si>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</si>
  <si>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</si>
  <si>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</si>
  <si>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</si>
  <si>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</si>
  <si>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</si>
  <si>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</si>
  <si>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</si>
  <si>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</si>
  <si>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</si>
  <si>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</si>
  <si>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</si>
  <si>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</si>
  <si>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</si>
  <si>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</si>
  <si>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</si>
  <si>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</si>
  <si>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</si>
  <si>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</si>
  <si>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</si>
  <si>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</si>
  <si>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</si>
  <si>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</si>
  <si>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</si>
  <si>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</si>
  <si>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</si>
  <si>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</si>
  <si>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</si>
  <si>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</si>
  <si>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</si>
  <si>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</si>
  <si>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</si>
  <si>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</si>
  <si>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</si>
  <si>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</si>
  <si>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</si>
  <si>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</si>
  <si>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</si>
  <si>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</si>
  <si>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</si>
  <si>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</si>
  <si>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</si>
  <si>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</si>
  <si>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</si>
  <si>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</si>
  <si>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</si>
  <si>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</si>
  <si>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</si>
  <si>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</si>
  <si>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</si>
  <si>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</si>
  <si>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</si>
  <si>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</si>
  <si>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</si>
  <si>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</si>
  <si>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</si>
  <si>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</si>
  <si>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</si>
  <si>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</si>
  <si>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</si>
  <si>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</si>
  <si>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</si>
  <si>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</si>
  <si>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</si>
  <si>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</si>
  <si>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</si>
  <si>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</si>
  <si>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</si>
  <si>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</si>
  <si>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</si>
  <si>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</si>
  <si>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</si>
  <si>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</si>
  <si>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</si>
  <si>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</si>
  <si>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</si>
  <si>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</si>
  <si>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</si>
  <si>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</si>
  <si>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</si>
  <si>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</si>
  <si>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</si>
  <si>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</si>
  <si>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</si>
  <si>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</si>
  <si>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</si>
  <si>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</si>
  <si>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</si>
  <si>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</si>
  <si>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</si>
  <si>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</si>
  <si>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</si>
  <si>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</si>
  <si>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</si>
  <si>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</si>
  <si>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</si>
  <si>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</si>
  <si>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</si>
  <si>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</si>
  <si>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</si>
  <si>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</si>
  <si>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</si>
  <si>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</si>
  <si>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</si>
  <si>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</si>
  <si>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</si>
  <si>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</si>
  <si>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</si>
  <si>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</si>
  <si>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</si>
  <si>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宮崎県国富町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</si>
  <si>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</si>
  <si>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</si>
  <si>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</si>
  <si>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</si>
  <si>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</si>
  <si>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</si>
  <si>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</si>
  <si>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</si>
  <si>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</si>
  <si>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</si>
  <si>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</si>
  <si>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</si>
  <si>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</si>
  <si>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</si>
  <si>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</si>
  <si>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</si>
  <si>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</si>
  <si>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</si>
  <si>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</si>
  <si>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</si>
  <si>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</si>
  <si>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</si>
  <si>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</si>
  <si>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</si>
  <si>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</si>
  <si>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</si>
  <si>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</si>
  <si>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</si>
  <si>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</si>
  <si>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</si>
  <si>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</si>
  <si>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</si>
  <si>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</si>
  <si>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</si>
  <si>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</si>
  <si>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</si>
  <si>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</si>
  <si>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</si>
  <si>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</si>
  <si>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</si>
  <si>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</si>
  <si>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</si>
  <si>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</si>
  <si>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</si>
  <si>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</si>
  <si>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</si>
  <si>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</si>
  <si>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</si>
  <si>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</si>
  <si>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</si>
  <si>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</si>
  <si>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</si>
  <si>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</si>
  <si>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</si>
  <si>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</si>
  <si>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</si>
  <si>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</si>
  <si>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</si>
  <si>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</si>
  <si>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</si>
  <si>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</si>
  <si>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</si>
  <si>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</si>
  <si>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</si>
  <si>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</si>
  <si>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</si>
  <si>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</si>
  <si>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</si>
  <si>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</si>
  <si>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</si>
  <si>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</si>
  <si>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</si>
  <si>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</si>
  <si>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</si>
  <si>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</si>
  <si>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</si>
  <si>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</si>
  <si>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</si>
  <si>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</si>
  <si>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</si>
  <si>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</si>
  <si>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</si>
  <si>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</si>
  <si>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</si>
  <si>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</si>
  <si>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</si>
  <si>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</si>
  <si>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</si>
  <si>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</si>
  <si>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</si>
  <si>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</si>
  <si>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</si>
  <si>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</si>
  <si>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</si>
  <si>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</si>
  <si>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</si>
  <si>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</si>
  <si>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</si>
  <si>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</si>
  <si>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</si>
  <si>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</si>
  <si>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</si>
  <si>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</si>
  <si>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</si>
  <si>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</si>
  <si>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</si>
  <si>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</si>
  <si>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</si>
  <si>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</si>
  <si>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</si>
  <si>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</si>
  <si>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</si>
  <si>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</si>
  <si>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</si>
  <si>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</si>
  <si>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</si>
  <si>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</si>
  <si>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</si>
  <si>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</si>
  <si>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</si>
  <si>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</si>
  <si>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</si>
  <si>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</si>
  <si>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</si>
  <si>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</si>
  <si>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</si>
  <si>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</si>
  <si>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</si>
  <si>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</si>
  <si>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</si>
  <si>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</si>
  <si>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</si>
  <si>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</si>
  <si>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</si>
  <si>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</si>
  <si>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</si>
  <si>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</si>
  <si>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</si>
  <si>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</si>
  <si>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</si>
  <si>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</si>
  <si>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</si>
  <si>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</si>
  <si>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</si>
  <si>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</si>
  <si>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</si>
  <si>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</si>
  <si>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</si>
  <si>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</si>
  <si>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</si>
  <si>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</si>
  <si>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</si>
  <si>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</si>
  <si>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</si>
  <si>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</si>
  <si>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</si>
  <si>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</si>
  <si>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</si>
  <si>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</si>
  <si>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</si>
  <si>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</si>
  <si>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</si>
  <si>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</si>
  <si>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</si>
  <si>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</si>
  <si>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</si>
  <si>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</si>
  <si>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</si>
  <si>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</si>
  <si>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</si>
  <si>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</si>
  <si>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</si>
  <si>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</si>
  <si>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</si>
  <si>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3.47</t>
  </si>
  <si>
    <t>▲ 0.97</t>
  </si>
  <si>
    <t>▲ 4.00</t>
  </si>
  <si>
    <t>▲ 1.87</t>
  </si>
  <si>
    <t>一般会計</t>
  </si>
  <si>
    <t>水道事業会計</t>
  </si>
  <si>
    <t>国民健康保険事業特別会計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</si>
  <si>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</si>
  <si>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</si>
  <si>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</si>
  <si>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</si>
  <si>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</si>
  <si>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</si>
  <si>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</si>
  <si>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</si>
  <si>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</si>
  <si>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</si>
  <si>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</si>
  <si>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宮崎県市町村総合事務組合（一般会計）</t>
    <rPh sb="0" eb="3">
      <t>ミヤザキケン</t>
    </rPh>
    <rPh sb="3" eb="6">
      <t>シチョウソン</t>
    </rPh>
    <rPh sb="6" eb="8">
      <t>ソウゴウ</t>
    </rPh>
    <rPh sb="8" eb="10">
      <t>ジム</t>
    </rPh>
    <rPh sb="10" eb="12">
      <t>クミアイ</t>
    </rPh>
    <rPh sb="13" eb="17">
      <t>イッパンカイケイ</t>
    </rPh>
    <phoneticPr fontId="2"/>
  </si>
  <si>
    <t>‐</t>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</si>
  <si>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</si>
  <si>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4">
      <t>シ</t>
    </rPh>
    <rPh sb="14" eb="15">
      <t>マチ</t>
    </rPh>
    <rPh sb="15" eb="16">
      <t>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</si>
  <si>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7">
      <t>ジチカイカン</t>
    </rPh>
    <rPh sb="17" eb="19">
      <t>カンリ</t>
    </rPh>
    <rPh sb="19" eb="21">
      <t>ウンエイ</t>
    </rPh>
    <rPh sb="21" eb="23">
      <t>トクベツ</t>
    </rPh>
    <rPh sb="23" eb="25">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</si>
  <si>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</si>
  <si>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国富町土地開発公社</t>
    <rPh sb="0" eb="3">
      <t>クニトミチョウ</t>
    </rPh>
    <rPh sb="3" eb="7">
      <t>トチカイハツ</t>
    </rPh>
    <rPh sb="7" eb="9">
      <t>コウシャ</t>
    </rPh>
    <phoneticPr fontId="2"/>
  </si>
  <si>
    <t>元気づくり基金</t>
    <rPh sb="0" eb="2">
      <t>ゲンキ</t>
    </rPh>
    <rPh sb="5" eb="7">
      <t>キキン</t>
    </rPh>
    <phoneticPr fontId="5"/>
  </si>
  <si>
    <t>公共施設等整備基金</t>
    <rPh sb="0" eb="2">
      <t>コウキョウ</t>
    </rPh>
    <rPh sb="2" eb="4">
      <t>シセツ</t>
    </rPh>
    <rPh sb="4" eb="5">
      <t>トウ</t>
    </rPh>
    <rPh sb="5" eb="7">
      <t>セイビ</t>
    </rPh>
    <rPh sb="7" eb="9">
      <t>キキン</t>
    </rPh>
    <phoneticPr fontId="2"/>
  </si>
  <si>
    <t>木脇地区地域振興事業基金</t>
    <rPh sb="0" eb="4">
      <t>キワキチク</t>
    </rPh>
    <rPh sb="4" eb="6">
      <t>チイキ</t>
    </rPh>
    <rPh sb="6" eb="8">
      <t>シンコウ</t>
    </rPh>
    <rPh sb="8" eb="10">
      <t>ジギョウ</t>
    </rPh>
    <rPh sb="10" eb="12">
      <t>キキン</t>
    </rPh>
    <phoneticPr fontId="2"/>
  </si>
  <si>
    <t>社会福祉基金</t>
    <rPh sb="0" eb="4">
      <t>シャカイフクシ</t>
    </rPh>
    <rPh sb="4" eb="6">
      <t>キキン</t>
    </rPh>
    <phoneticPr fontId="2"/>
  </si>
  <si>
    <t>森林環境譲与税基金</t>
    <rPh sb="0" eb="2">
      <t>シンリン</t>
    </rPh>
    <rPh sb="2" eb="6">
      <t>カンキョウジョウヨ</t>
    </rPh>
    <rPh sb="6" eb="7">
      <t>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</si>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</sst>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74568</c:v>
                </c:pt>
                <c:pt idx="3">
                  <c:v>73693</c:v>
                </c:pt>
                <c:pt idx="4">
                  <c:v>79401</c:v>
                </c:pt>
              </c:numCache>
            </c:numRef>
          </c:val>
          <c:smooth val="0"/>
          <c:extLst>
            <c:ext xmlns:c16="http://schemas.microsoft.com/office/drawing/2014/chart" uri="{C3380CC4-5D6E-409C-BE32-E72D297353CC}">
              <c16:uniqueId val="{00000000-DA33-4F6C-A732-90B57DD956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80869</c:v>
                </c:pt>
                <c:pt idx="1">
                  <c:v>67214</c:v>
                </c:pt>
                <c:pt idx="2">
                  <c:v>67760</c:v>
                </c:pt>
                <c:pt idx="3">
                  <c:v>44465</c:v>
                </c:pt>
                <c:pt idx="4">
                  <c:v>42638</c:v>
                </c:pt>
              </c:numCache>
            </c:numRef>
          </c:val>
          <c:smooth val="0"/>
          <c:extLst>
            <c:ext xmlns:c16="http://schemas.microsoft.com/office/drawing/2014/chart" uri="{C3380CC4-5D6E-409C-BE32-E72D297353CC}">
              <c16:uniqueId val="{00000001-DA33-4F6C-A732-90B57DD956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5.72</c:v>
                </c:pt>
                <c:pt idx="1">
                  <c:v>6.98</c:v>
                </c:pt>
                <c:pt idx="2">
                  <c:v>7.64</c:v>
                </c:pt>
                <c:pt idx="3">
                  <c:v>6.78</c:v>
                </c:pt>
                <c:pt idx="4">
                  <c:v>7.08</c:v>
                </c:pt>
              </c:numCache>
            </c:numRef>
          </c:val>
          <c:extLst>
            <c:ext xmlns:c16="http://schemas.microsoft.com/office/drawing/2014/chart" uri="{C3380CC4-5D6E-409C-BE32-E72D297353CC}">
              <c16:uniqueId val="{00000000-8C91-4BE7-BE56-A258505F05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16.45</c:v>
                </c:pt>
                <c:pt idx="1">
                  <c:v>16.11</c:v>
                </c:pt>
                <c:pt idx="2">
                  <c:v>21.49</c:v>
                </c:pt>
                <c:pt idx="3">
                  <c:v>23.04</c:v>
                </c:pt>
                <c:pt idx="4">
                  <c:v>23.81</c:v>
                </c:pt>
              </c:numCache>
            </c:numRef>
          </c:val>
          <c:extLst>
            <c:ext xmlns:c16="http://schemas.microsoft.com/office/drawing/2014/chart" uri="{C3380CC4-5D6E-409C-BE32-E72D297353CC}">
              <c16:uniqueId val="{00000001-8C91-4BE7-BE56-A258505F05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-3.47</c:v>
                </c:pt>
                <c:pt idx="1">
                  <c:v>-0.97</c:v>
                </c:pt>
                <c:pt idx="2">
                  <c:v>3.9</c:v>
                </c:pt>
                <c:pt idx="3">
                  <c:v>-4</c:v>
                </c:pt>
                <c:pt idx="4">
                  <c:v>-1.87</c:v>
                </c:pt>
              </c:numCache>
            </c:numRef>
          </c:val>
          <c:smooth val="0"/>
          <c:extLst>
            <c:ext xmlns:c16="http://schemas.microsoft.com/office/drawing/2014/chart" uri="{C3380CC4-5D6E-409C-BE32-E72D297353CC}">
              <c16:uniqueId val="{00000002-8C91-4BE7-BE56-A258505F05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0.16</c:v>
                </c:pt>
                <c:pt idx="4">
                  <c:v>#N/A</c:v>
                </c:pt>
                <c:pt idx="5">
                  <c:v>0.11</c:v>
                </c:pt>
                <c:pt idx="6">
                  <c:v>#N/A</c:v>
                </c:pt>
                <c:pt idx="7">
                  <c:v>0.56000000000000005</c:v>
                </c:pt>
                <c:pt idx="8">
                  <c:v>0</c:v>
                </c:pt>
                <c:pt idx="9">
                  <c:v>0</c:v>
                </c:pt>
              </c:numCache>
            </c:numRef>
          </c:val>
          <c:extLst>
            <c:ext xmlns:c16="http://schemas.microsoft.com/office/drawing/2014/chart" uri="{C3380CC4-5D6E-409C-BE32-E72D297353CC}">
              <c16:uniqueId val="{00000000-0F6B-4490-B118-BD8CBBA418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6B-4490-B118-BD8CBBA418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6B-4490-B118-BD8CBBA418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F6B-4490-B118-BD8CBBA418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0.05</c:v>
                </c:pt>
                <c:pt idx="4">
                  <c:v>#N/A</c:v>
                </c:pt>
                <c:pt idx="5">
                  <c:v>0.11</c:v>
                </c:pt>
                <c:pt idx="6">
                  <c:v>#N/A</c:v>
                </c:pt>
                <c:pt idx="7">
                  <c:v>0</c:v>
                </c:pt>
                <c:pt idx="8">
                  <c:v>#N/A</c:v>
                </c:pt>
                <c:pt idx="9">
                  <c:v>0.02</c:v>
                </c:pt>
              </c:numCache>
            </c:numRef>
          </c:val>
          <c:extLst>
            <c:ext xmlns:c16="http://schemas.microsoft.com/office/drawing/2014/chart" uri="{C3380CC4-5D6E-409C-BE32-E72D297353CC}">
              <c16:uniqueId val="{00000004-0F6B-4490-B118-BD8CBBA4186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5-0F6B-4490-B118-BD8CBBA4186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0.51</c:v>
                </c:pt>
                <c:pt idx="4">
                  <c:v>#N/A</c:v>
                </c:pt>
                <c:pt idx="5">
                  <c:v>1.64</c:v>
                </c:pt>
                <c:pt idx="6">
                  <c:v>#N/A</c:v>
                </c:pt>
                <c:pt idx="7">
                  <c:v>2.4300000000000002</c:v>
                </c:pt>
                <c:pt idx="8">
                  <c:v>#N/A</c:v>
                </c:pt>
                <c:pt idx="9">
                  <c:v>0.64</c:v>
                </c:pt>
              </c:numCache>
            </c:numRef>
          </c:val>
          <c:extLst>
            <c:ext xmlns:c16="http://schemas.microsoft.com/office/drawing/2014/chart" uri="{C3380CC4-5D6E-409C-BE32-E72D297353CC}">
              <c16:uniqueId val="{00000006-0F6B-4490-B118-BD8CBBA4186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0.79</c:v>
                </c:pt>
                <c:pt idx="4">
                  <c:v>#N/A</c:v>
                </c:pt>
                <c:pt idx="5">
                  <c:v>0.55000000000000004</c:v>
                </c:pt>
                <c:pt idx="6">
                  <c:v>#N/A</c:v>
                </c:pt>
                <c:pt idx="7">
                  <c:v>0.64</c:v>
                </c:pt>
                <c:pt idx="8">
                  <c:v>#N/A</c:v>
                </c:pt>
                <c:pt idx="9">
                  <c:v>0.7</c:v>
                </c:pt>
              </c:numCache>
            </c:numRef>
          </c:val>
          <c:extLst>
            <c:ext xmlns:c16="http://schemas.microsoft.com/office/drawing/2014/chart" uri="{C3380CC4-5D6E-409C-BE32-E72D297353CC}">
              <c16:uniqueId val="{00000007-0F6B-4490-B118-BD8CBBA4186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4.37</c:v>
                </c:pt>
                <c:pt idx="2">
                  <c:v>#N/A</c:v>
                </c:pt>
                <c:pt idx="3">
                  <c:v>4.84</c:v>
                </c:pt>
                <c:pt idx="4">
                  <c:v>#N/A</c:v>
                </c:pt>
                <c:pt idx="5">
                  <c:v>5.46</c:v>
                </c:pt>
                <c:pt idx="6">
                  <c:v>#N/A</c:v>
                </c:pt>
                <c:pt idx="7">
                  <c:v>5.57</c:v>
                </c:pt>
                <c:pt idx="8">
                  <c:v>#N/A</c:v>
                </c:pt>
                <c:pt idx="9">
                  <c:v>6.34</c:v>
                </c:pt>
              </c:numCache>
            </c:numRef>
          </c:val>
          <c:extLst>
            <c:ext xmlns:c16="http://schemas.microsoft.com/office/drawing/2014/chart" uri="{C3380CC4-5D6E-409C-BE32-E72D297353CC}">
              <c16:uniqueId val="{00000008-0F6B-4490-B118-BD8CBBA418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5.72</c:v>
                </c:pt>
                <c:pt idx="2">
                  <c:v>#N/A</c:v>
                </c:pt>
                <c:pt idx="3">
                  <c:v>6.97</c:v>
                </c:pt>
                <c:pt idx="4">
                  <c:v>#N/A</c:v>
                </c:pt>
                <c:pt idx="5">
                  <c:v>7.63</c:v>
                </c:pt>
                <c:pt idx="6">
                  <c:v>#N/A</c:v>
                </c:pt>
                <c:pt idx="7">
                  <c:v>6.77</c:v>
                </c:pt>
                <c:pt idx="8">
                  <c:v>#N/A</c:v>
                </c:pt>
                <c:pt idx="9">
                  <c:v>7.07</c:v>
                </c:pt>
              </c:numCache>
            </c:numRef>
          </c:val>
          <c:extLst>
            <c:ext xmlns:c16="http://schemas.microsoft.com/office/drawing/2014/chart" uri="{C3380CC4-5D6E-409C-BE32-E72D297353CC}">
              <c16:uniqueId val="{00000009-0F6B-4490-B118-BD8CBBA418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594</c:v>
                </c:pt>
                <c:pt idx="5">
                  <c:v>546</c:v>
                </c:pt>
                <c:pt idx="8">
                  <c:v>525</c:v>
                </c:pt>
                <c:pt idx="11">
                  <c:v>519</c:v>
                </c:pt>
                <c:pt idx="14">
                  <c:v>527</c:v>
                </c:pt>
              </c:numCache>
            </c:numRef>
          </c:val>
          <c:extLst>
            <c:ext xmlns:c16="http://schemas.microsoft.com/office/drawing/2014/chart" uri="{C3380CC4-5D6E-409C-BE32-E72D297353CC}">
              <c16:uniqueId val="{00000000-5572-405F-AC67-092AAAEB98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72-405F-AC67-092AAAEB98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72-405F-AC67-092AAAEB98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72-405F-AC67-092AAAEB98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161</c:v>
                </c:pt>
                <c:pt idx="3">
                  <c:v>178</c:v>
                </c:pt>
                <c:pt idx="6">
                  <c:v>196</c:v>
                </c:pt>
                <c:pt idx="9">
                  <c:v>216</c:v>
                </c:pt>
                <c:pt idx="12">
                  <c:v>160</c:v>
                </c:pt>
              </c:numCache>
            </c:numRef>
          </c:val>
          <c:extLst>
            <c:ext xmlns:c16="http://schemas.microsoft.com/office/drawing/2014/chart" uri="{C3380CC4-5D6E-409C-BE32-E72D297353CC}">
              <c16:uniqueId val="{00000004-5572-405F-AC67-092AAAEB98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72-405F-AC67-092AAAEB98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72-405F-AC67-092AAAEB98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893</c:v>
                </c:pt>
                <c:pt idx="3">
                  <c:v>762</c:v>
                </c:pt>
                <c:pt idx="6">
                  <c:v>847</c:v>
                </c:pt>
                <c:pt idx="9">
                  <c:v>922</c:v>
                </c:pt>
                <c:pt idx="12">
                  <c:v>916</c:v>
                </c:pt>
              </c:numCache>
            </c:numRef>
          </c:val>
          <c:extLst>
            <c:ext xmlns:c16="http://schemas.microsoft.com/office/drawing/2014/chart" uri="{C3380CC4-5D6E-409C-BE32-E72D297353CC}">
              <c16:uniqueId val="{00000007-5572-405F-AC67-092AAAEB98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460</c:v>
                </c:pt>
                <c:pt idx="2">
                  <c:v>#N/A</c:v>
                </c:pt>
                <c:pt idx="3">
                  <c:v>#N/A</c:v>
                </c:pt>
                <c:pt idx="4">
                  <c:v>394</c:v>
                </c:pt>
                <c:pt idx="5">
                  <c:v>#N/A</c:v>
                </c:pt>
                <c:pt idx="6">
                  <c:v>#N/A</c:v>
                </c:pt>
                <c:pt idx="7">
                  <c:v>518</c:v>
                </c:pt>
                <c:pt idx="8">
                  <c:v>#N/A</c:v>
                </c:pt>
                <c:pt idx="9">
                  <c:v>#N/A</c:v>
                </c:pt>
                <c:pt idx="10">
                  <c:v>619</c:v>
                </c:pt>
                <c:pt idx="11">
                  <c:v>#N/A</c:v>
                </c:pt>
                <c:pt idx="12">
                  <c:v>#N/A</c:v>
                </c:pt>
                <c:pt idx="13">
                  <c:v>549</c:v>
                </c:pt>
                <c:pt idx="14">
                  <c:v>#N/A</c:v>
                </c:pt>
              </c:numCache>
            </c:numRef>
          </c:val>
          <c:smooth val="0"/>
          <c:extLst>
            <c:ext xmlns:c16="http://schemas.microsoft.com/office/drawing/2014/chart" uri="{C3380CC4-5D6E-409C-BE32-E72D297353CC}">
              <c16:uniqueId val="{00000008-5572-405F-AC67-092AAAEB98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6524</c:v>
                </c:pt>
                <c:pt idx="5">
                  <c:v>6612</c:v>
                </c:pt>
                <c:pt idx="8">
                  <c:v>6368</c:v>
                </c:pt>
                <c:pt idx="11">
                  <c:v>6065</c:v>
                </c:pt>
                <c:pt idx="14">
                  <c:v>5702</c:v>
                </c:pt>
              </c:numCache>
            </c:numRef>
          </c:val>
          <c:extLst>
            <c:ext xmlns:c16="http://schemas.microsoft.com/office/drawing/2014/chart" uri="{C3380CC4-5D6E-409C-BE32-E72D297353CC}">
              <c16:uniqueId val="{00000000-7C87-468C-9A61-9C2E4FB8E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c:v>
                </c:pt>
                <c:pt idx="5">
                  <c:v>18</c:v>
                </c:pt>
                <c:pt idx="8">
                  <c:v>8</c:v>
                </c:pt>
                <c:pt idx="11">
                  <c:v>63</c:v>
                </c:pt>
                <c:pt idx="14">
                  <c:v>53</c:v>
                </c:pt>
              </c:numCache>
            </c:numRef>
          </c:val>
          <c:extLst>
            <c:ext xmlns:c16="http://schemas.microsoft.com/office/drawing/2014/chart" uri="{C3380CC4-5D6E-409C-BE32-E72D297353CC}">
              <c16:uniqueId val="{00000001-7C87-468C-9A61-9C2E4FB8E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1682</c:v>
                </c:pt>
                <c:pt idx="5">
                  <c:v>1713</c:v>
                </c:pt>
                <c:pt idx="8">
                  <c:v>2133</c:v>
                </c:pt>
                <c:pt idx="11">
                  <c:v>2331</c:v>
                </c:pt>
                <c:pt idx="14">
                  <c:v>2566</c:v>
                </c:pt>
              </c:numCache>
            </c:numRef>
          </c:val>
          <c:extLst>
            <c:ext xmlns:c16="http://schemas.microsoft.com/office/drawing/2014/chart" uri="{C3380CC4-5D6E-409C-BE32-E72D297353CC}">
              <c16:uniqueId val="{00000002-7C87-468C-9A61-9C2E4FB8E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87-468C-9A61-9C2E4FB8E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87-468C-9A61-9C2E4FB8E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7C87-468C-9A61-9C2E4FB8E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1330</c:v>
                </c:pt>
                <c:pt idx="3">
                  <c:v>1378</c:v>
                </c:pt>
                <c:pt idx="6">
                  <c:v>1333</c:v>
                </c:pt>
                <c:pt idx="9">
                  <c:v>1344</c:v>
                </c:pt>
                <c:pt idx="12">
                  <c:v>1307</c:v>
                </c:pt>
              </c:numCache>
            </c:numRef>
          </c:val>
          <c:extLst>
            <c:ext xmlns:c16="http://schemas.microsoft.com/office/drawing/2014/chart" uri="{C3380CC4-5D6E-409C-BE32-E72D297353CC}">
              <c16:uniqueId val="{00000006-7C87-468C-9A61-9C2E4FB8E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87-468C-9A61-9C2E4FB8E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2277</c:v>
                </c:pt>
                <c:pt idx="3">
                  <c:v>2281</c:v>
                </c:pt>
                <c:pt idx="6">
                  <c:v>2270</c:v>
                </c:pt>
                <c:pt idx="9">
                  <c:v>2383</c:v>
                </c:pt>
                <c:pt idx="12">
                  <c:v>2157</c:v>
                </c:pt>
              </c:numCache>
            </c:numRef>
          </c:val>
          <c:extLst>
            <c:ext xmlns:c16="http://schemas.microsoft.com/office/drawing/2014/chart" uri="{C3380CC4-5D6E-409C-BE32-E72D297353CC}">
              <c16:uniqueId val="{00000008-7C87-468C-9A61-9C2E4FB8E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87-468C-9A61-9C2E4FB8E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8825</c:v>
                </c:pt>
                <c:pt idx="3">
                  <c:v>8964</c:v>
                </c:pt>
                <c:pt idx="6">
                  <c:v>8822</c:v>
                </c:pt>
                <c:pt idx="9">
                  <c:v>8323</c:v>
                </c:pt>
                <c:pt idx="12">
                  <c:v>7705</c:v>
                </c:pt>
              </c:numCache>
            </c:numRef>
          </c:val>
          <c:extLst>
            <c:ext xmlns:c16="http://schemas.microsoft.com/office/drawing/2014/chart" uri="{C3380CC4-5D6E-409C-BE32-E72D297353CC}">
              <c16:uniqueId val="{0000000A-7C87-468C-9A61-9C2E4FB8E2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4208</c:v>
                </c:pt>
                <c:pt idx="2">
                  <c:v>#N/A</c:v>
                </c:pt>
                <c:pt idx="3">
                  <c:v>#N/A</c:v>
                </c:pt>
                <c:pt idx="4">
                  <c:v>4280</c:v>
                </c:pt>
                <c:pt idx="5">
                  <c:v>#N/A</c:v>
                </c:pt>
                <c:pt idx="6">
                  <c:v>#N/A</c:v>
                </c:pt>
                <c:pt idx="7">
                  <c:v>3917</c:v>
                </c:pt>
                <c:pt idx="8">
                  <c:v>#N/A</c:v>
                </c:pt>
                <c:pt idx="9">
                  <c:v>#N/A</c:v>
                </c:pt>
                <c:pt idx="10">
                  <c:v>3591</c:v>
                </c:pt>
                <c:pt idx="11">
                  <c:v>#N/A</c:v>
                </c:pt>
                <c:pt idx="12">
                  <c:v>#N/A</c:v>
                </c:pt>
                <c:pt idx="13">
                  <c:v>2848</c:v>
                </c:pt>
                <c:pt idx="14">
                  <c:v>#N/A</c:v>
                </c:pt>
              </c:numCache>
            </c:numRef>
          </c:val>
          <c:smooth val="0"/>
          <c:extLst>
            <c:ext xmlns:c16="http://schemas.microsoft.com/office/drawing/2014/chart" uri="{C3380CC4-5D6E-409C-BE32-E72D297353CC}">
              <c16:uniqueId val="{0000000B-7C87-468C-9A61-9C2E4FB8E2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1188</c:v>
                </c:pt>
                <c:pt idx="1">
                  <c:v>1242</c:v>
                </c:pt>
                <c:pt idx="2">
                  <c:v>1301</c:v>
                </c:pt>
              </c:numCache>
            </c:numRef>
          </c:val>
          <c:extLst>
            <c:ext xmlns:c16="http://schemas.microsoft.com/office/drawing/2014/chart" uri="{C3380CC4-5D6E-409C-BE32-E72D297353CC}">
              <c16:uniqueId val="{00000000-918C-4732-806F-04B9D3A9FB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918C-4732-806F-04B9D3A9FB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573</c:v>
                </c:pt>
                <c:pt idx="1">
                  <c:v>735</c:v>
                </c:pt>
                <c:pt idx="2">
                  <c:v>826</c:v>
                </c:pt>
              </c:numCache>
            </c:numRef>
          </c:val>
          <c:extLst>
            <c:ext xmlns:c16="http://schemas.microsoft.com/office/drawing/2014/chart" uri="{C3380CC4-5D6E-409C-BE32-E72D297353CC}">
              <c16:uniqueId val="{00000002-918C-4732-806F-04B9D3A9FB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18,405
18,203
130.63
10,744,012
10,091,272
386,769
5,465,635
7,705,464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対比で０．０２ポイント減少している。地方消費税交付金の増や地目変更に伴う固定資産税（土地）の増収があったが、法人税割分が物価高騰やコロナ禍における景気低迷などによる減少、また、業務変更による大量の償却資産の減少があったため、基準財政収入額は減となった。基準財政需要額については、個別算定経費である社会福祉費、高齢者保健福祉費が大きく増加している。　結果、分母である需要額の増加率が高いため、財政力指数が低下した。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今後は税の徴収対策等、自主財源の確保に努めるとともに、誘致企業の税収等を長期的に見据えて健全な自治体運営に取り組んでいく。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分子で、扶助費や補助費等が大きく増加したが、元気づくり基金繰入による充当額の増加もあったため、一般財源充当額は１億４０百万円程となった。分母では、町税が６３百万円程の減、地方消費税交付金は６百万円程が減少したが、普通交付税が１億８４百万円程増加したため、経常経費一般財源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結果、分子となる経常経費一般財源の方が大きく増加したため、前年度対比で１．８ポイント上昇しており、類似団体平均値よりも高い数値となっている。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182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49022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2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133350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8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22352</xdr:rowOff>
    </xdr:from>
    <xdr:to>
      <xdr:col>11</xdr:col>
      <xdr:colOff>82550</xdr:colOff>
      <xdr:row>64</xdr:row>
      <xdr:rowOff>123952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県平均を下回っており、類似団体でも低い状況となっている。前年度比で３．５％程減少している。令和５年度の人件費は前年度末の退職者が複数名いたこと、各種選挙人件費の減により４３百万円程減少している。物件費については、ふるさと納税の伸びに伴う関連経費として７６百万円程の増加があったものの、各種選挙物件費が１１百万円程の減、コロナワクチン接種委託業務で２５百万円程の減、消費喚起ポイント還元業務委託業務で６３百万円程の減があり、全体としては３２百万円程の減となっている。組織・機構改革による職員定数の適正管理に努め、事業見直しや経費削減を図ることで、健全な自治体運営を進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100620</xdr:rowOff>
    </xdr:from>
    <xdr:to>
      <xdr:col>23</xdr:col>
      <xdr:colOff>133350</xdr:colOff>
      <xdr:row>82</xdr:row>
      <xdr:rowOff>143137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9520"/>
          <a:ext cx="838200" cy="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72653</xdr:rowOff>
    </xdr:from>
    <xdr:to>
      <xdr:col>19</xdr:col>
      <xdr:colOff>133350</xdr:colOff>
      <xdr:row>82</xdr:row>
      <xdr:rowOff>143137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1553"/>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74694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72653</xdr:rowOff>
    </xdr:from>
    <xdr:to>
      <xdr:col>15</xdr:col>
      <xdr:colOff>82550</xdr:colOff>
      <xdr:row>82</xdr:row>
      <xdr:rowOff>130621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31553"/>
          <a:ext cx="889000" cy="5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165584</xdr:rowOff>
    </xdr:from>
    <xdr:to>
      <xdr:col>11</xdr:col>
      <xdr:colOff>31750</xdr:colOff>
      <xdr:row>82</xdr:row>
      <xdr:rowOff>130621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3034"/>
          <a:ext cx="889000" cy="1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122996</xdr:rowOff>
    </xdr:from>
    <xdr:to>
      <xdr:col>11</xdr:col>
      <xdr:colOff>82550</xdr:colOff>
      <xdr:row>86</xdr:row>
      <xdr:rowOff>53146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6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37923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7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170241</xdr:rowOff>
    </xdr:from>
    <xdr:to>
      <xdr:col>7</xdr:col>
      <xdr:colOff>31750</xdr:colOff>
      <xdr:row>85</xdr:row>
      <xdr:rowOff>100391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85168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49820</xdr:rowOff>
    </xdr:from>
    <xdr:to>
      <xdr:col>23</xdr:col>
      <xdr:colOff>184150</xdr:colOff>
      <xdr:row>82</xdr:row>
      <xdr:rowOff>151420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142547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92337</xdr:rowOff>
    </xdr:from>
    <xdr:to>
      <xdr:col>19</xdr:col>
      <xdr:colOff>184150</xdr:colOff>
      <xdr:row>83</xdr:row>
      <xdr:rowOff>22487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32664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21853</xdr:rowOff>
    </xdr:from>
    <xdr:to>
      <xdr:col>15</xdr:col>
      <xdr:colOff>133350</xdr:colOff>
      <xdr:row>82</xdr:row>
      <xdr:rowOff>123453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133630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79821</xdr:rowOff>
    </xdr:from>
    <xdr:to>
      <xdr:col>11</xdr:col>
      <xdr:colOff>82550</xdr:colOff>
      <xdr:row>83</xdr:row>
      <xdr:rowOff>9971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20148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114784</xdr:rowOff>
    </xdr:from>
    <xdr:to>
      <xdr:col>7</xdr:col>
      <xdr:colOff>31750</xdr:colOff>
      <xdr:row>82</xdr:row>
      <xdr:rowOff>44934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55111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２４年度については、国家公務員の給与の改定及び臨時特例に関する法律の影響により、指数は１００を超えていたが、平成２５年度以降は全国平均からしても適正範囲に位置している。令和３年度からは類似団体と近い数値になってきており、今後も地域における給与水準の適正な反映、他団体との均衡を図りながら一層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66221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532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188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前年度に引き続き類似団体の中では一番少ない状態を維持している。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行財政改革プランに基づく退職者補充の調整や組織・機構改革による適正な職員配置や見直しに努めた結果ではある。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職員数の減少による住民サービスの低下を招かないよう、職員の意識改革や全庁での業務量調査等を実施し、会計年度任用職員を含む職員数の定員管理に引き続き務める。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58</xdr:row>
      <xdr:rowOff>152853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088335"/>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120106</xdr:rowOff>
    </xdr:from>
    <xdr:to>
      <xdr:col>77</xdr:col>
      <xdr:colOff>44450</xdr:colOff>
      <xdr:row>58</xdr:row>
      <xdr:rowOff>152853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6420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111488</xdr:rowOff>
    </xdr:from>
    <xdr:to>
      <xdr:col>72</xdr:col>
      <xdr:colOff>203200</xdr:colOff>
      <xdr:row>58</xdr:row>
      <xdr:rowOff>120106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555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111488</xdr:rowOff>
    </xdr:from>
    <xdr:to>
      <xdr:col>68</xdr:col>
      <xdr:colOff>152400</xdr:colOff>
      <xdr:row>58</xdr:row>
      <xdr:rowOff>116659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05558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159113</xdr:rowOff>
    </xdr:from>
    <xdr:to>
      <xdr:col>68</xdr:col>
      <xdr:colOff>203200</xdr:colOff>
      <xdr:row>63</xdr:row>
      <xdr:rowOff>89263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74040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153942</xdr:rowOff>
    </xdr:from>
    <xdr:to>
      <xdr:col>64</xdr:col>
      <xdr:colOff>152400</xdr:colOff>
      <xdr:row>63</xdr:row>
      <xdr:rowOff>84092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68869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102053</xdr:rowOff>
    </xdr:from>
    <xdr:to>
      <xdr:col>77</xdr:col>
      <xdr:colOff>95250</xdr:colOff>
      <xdr:row>59</xdr:row>
      <xdr:rowOff>32203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42380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1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69306</xdr:rowOff>
    </xdr:from>
    <xdr:to>
      <xdr:col>73</xdr:col>
      <xdr:colOff>44450</xdr:colOff>
      <xdr:row>58</xdr:row>
      <xdr:rowOff>170906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60688</xdr:rowOff>
    </xdr:from>
    <xdr:to>
      <xdr:col>68</xdr:col>
      <xdr:colOff>203200</xdr:colOff>
      <xdr:row>58</xdr:row>
      <xdr:rowOff>162288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65859</xdr:rowOff>
    </xdr:from>
    <xdr:to>
      <xdr:col>64</xdr:col>
      <xdr:colOff>152400</xdr:colOff>
      <xdr:row>58</xdr:row>
      <xdr:rowOff>167459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対比で０．９ポイント増加しているが、これは３か年平均の比率になっているためである。まちづくり交付金等の償還が減少。また、公営企業繰出金地方債償還財源分も減少したため、前年度より分子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また標準財政規模が増となったため、分母が増加。結果単年度での実質公債費率でみると前年単年度のみの比較で１．６ポイント減少している。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財政長期計画に基づく起債抑制、実質公債費比率の減少に努めたい。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119380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193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46990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162137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38946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6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分子では、地方債現在高が大きく減となったうえに、充当可能基金が増となったことから、７４４百万円程の減となった。分母では、算入公債費が増になったものの、標準財政規模が増となったことから、６８百万円程の減となった。そのため、前年度比で１６ポイントと大幅な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今後も、財政長期計画に基づいた起債抑制を行うことや、充当可能な基金を確保・積み増しを行うことで、将来負担の抑制に努めていく。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135527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251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107604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53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135527</xdr:rowOff>
    </xdr:from>
    <xdr:to>
      <xdr:col>81</xdr:col>
      <xdr:colOff>133350</xdr:colOff>
      <xdr:row>20</xdr:row>
      <xdr:rowOff>135527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56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46718</xdr:rowOff>
    </xdr:from>
    <xdr:to>
      <xdr:col>81</xdr:col>
      <xdr:colOff>44450</xdr:colOff>
      <xdr:row>20</xdr:row>
      <xdr:rowOff>151039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304268"/>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151039</xdr:rowOff>
    </xdr:from>
    <xdr:to>
      <xdr:col>77</xdr:col>
      <xdr:colOff>44450</xdr:colOff>
      <xdr:row>21</xdr:row>
      <xdr:rowOff>58874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580039"/>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58874</xdr:rowOff>
    </xdr:from>
    <xdr:to>
      <xdr:col>72</xdr:col>
      <xdr:colOff>203200</xdr:colOff>
      <xdr:row>22</xdr:row>
      <xdr:rowOff>104594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65932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104594</xdr:rowOff>
    </xdr:from>
    <xdr:to>
      <xdr:col>68</xdr:col>
      <xdr:colOff>152400</xdr:colOff>
      <xdr:row>22</xdr:row>
      <xdr:rowOff>166642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87649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35379</xdr:rowOff>
    </xdr:from>
    <xdr:to>
      <xdr:col>64</xdr:col>
      <xdr:colOff>152400</xdr:colOff>
      <xdr:row>15</xdr:row>
      <xdr:rowOff>136979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147156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167368</xdr:rowOff>
    </xdr:from>
    <xdr:to>
      <xdr:col>81</xdr:col>
      <xdr:colOff>95250</xdr:colOff>
      <xdr:row>19</xdr:row>
      <xdr:rowOff>97518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139445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2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100239</xdr:rowOff>
    </xdr:from>
    <xdr:to>
      <xdr:col>77</xdr:col>
      <xdr:colOff>95250</xdr:colOff>
      <xdr:row>21</xdr:row>
      <xdr:rowOff>30389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5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15166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61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8074</xdr:rowOff>
    </xdr:from>
    <xdr:to>
      <xdr:col>73</xdr:col>
      <xdr:colOff>44450</xdr:colOff>
      <xdr:row>21</xdr:row>
      <xdr:rowOff>109674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6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94451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9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53794</xdr:rowOff>
    </xdr:from>
    <xdr:to>
      <xdr:col>68</xdr:col>
      <xdr:colOff>203200</xdr:colOff>
      <xdr:row>22</xdr:row>
      <xdr:rowOff>155394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8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140171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91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115842</xdr:rowOff>
    </xdr:from>
    <xdr:to>
      <xdr:col>64</xdr:col>
      <xdr:colOff>152400</xdr:colOff>
      <xdr:row>23</xdr:row>
      <xdr:rowOff>45992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8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30769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97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18,405
18,203
130.63
10,744,012
10,091,272
386,769
5,465,635
7,705,464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前年度比で０．２ポイントの減となっているが、類似団体内・全国平均・県平均と比較しても低い数値である。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施設運営の多くを委託していることや、４年度末退職者が複数名いたこと、類似団体と比較して職員数が少ないことが要因となっている。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職員数については、行財政改革プランに基づき組織・機構改革による定数の適正管理に努めた結果であり、今後も住民サービスの低下を招かないよう適正化に努めていく。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0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ふるさと納税の伸びに伴う関連経費の増があったものの、各種選挙費・コロナワクチン接種委託・消費喚起ポイント還元業務委託の減が前年度対比で０．３ポイント減になった主な要因となっている。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ＤＸ推進に向けたシステム導入委託料や、物価高騰や人件費増が反映される委託料が増加傾向になると予測している。クリーンセンターや法華嶽公園等の各種施設管理経費に影響があると想定されるため、施設の用途廃止・集約化・指定管理を含めた管理体制の見直しが必要となってき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4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0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107950</xdr:rowOff>
    </xdr:from>
    <xdr:to>
      <xdr:col>69</xdr:col>
      <xdr:colOff>92075</xdr:colOff>
      <xdr:row>17</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1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123825</xdr:rowOff>
    </xdr:from>
    <xdr:to>
      <xdr:col>69</xdr:col>
      <xdr:colOff>142875</xdr:colOff>
      <xdr:row>15</xdr:row>
      <xdr:rowOff>53975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64152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114300</xdr:rowOff>
    </xdr:from>
    <xdr:to>
      <xdr:col>65</xdr:col>
      <xdr:colOff>53975</xdr:colOff>
      <xdr:row>16</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54627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123825</xdr:rowOff>
    </xdr:from>
    <xdr:to>
      <xdr:col>82</xdr:col>
      <xdr:colOff>158750</xdr:colOff>
      <xdr:row>15</xdr:row>
      <xdr:rowOff>53975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140352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57150</xdr:rowOff>
    </xdr:from>
    <xdr:to>
      <xdr:col>69</xdr:col>
      <xdr:colOff>142875</xdr:colOff>
      <xdr:row>16</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全国平均・県平均は下回っているものの、類似団体の中では最も高くなっている。前年度比で１．０ポイント増加している。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これは、子ども医療費無償化や第２子以降保育料無償化に係る単独事業分、身体障がい者等自立支援給付費用が要因となっている。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町として福祉施策に積極的に取り組んでいる結果であるが、今後は経常的な経費となる単独事業について見直しを行う必要があると考えられる。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62</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5283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528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102507</xdr:rowOff>
    </xdr:from>
    <xdr:to>
      <xdr:col>15</xdr:col>
      <xdr:colOff>98425</xdr:colOff>
      <xdr:row>61</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560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102507</xdr:rowOff>
    </xdr:from>
    <xdr:to>
      <xdr:col>11</xdr:col>
      <xdr:colOff>9525</xdr:colOff>
      <xdr:row>61</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56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166007</xdr:rowOff>
    </xdr:from>
    <xdr:to>
      <xdr:col>11</xdr:col>
      <xdr:colOff>60325</xdr:colOff>
      <xdr:row>56</xdr:row>
      <xdr:rowOff>96157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10885</xdr:rowOff>
    </xdr:from>
    <xdr:to>
      <xdr:col>24</xdr:col>
      <xdr:colOff>76200</xdr:colOff>
      <xdr:row>62</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90912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117022</xdr:rowOff>
    </xdr:from>
    <xdr:to>
      <xdr:col>15</xdr:col>
      <xdr:colOff>149225</xdr:colOff>
      <xdr:row>62</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対比で２．０ポイントと大きく減少しているが、これは公共下水道会計の法適化に伴い繰出金から性質が補助費に変わった部分が大きな要因の一つとなっている。しかし、その他経費の大部分である他会計への繰出金については、保険基盤安定の増や医療費負担の増に伴い、増加傾向であることには変わりない状況である。これらの経費については、経常的経費であるため、今後の財政を圧迫する要因となってくる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683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124278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135165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ふるさと納税の伸びに伴う謝礼の増、畜産競争力強化整備事業補助金、広域消防業務負担金などが前年度対比で３．６ポイント増になった主な要因と考えられる。また、下水道事業の法適化により繰出金から補助費となっていることも増の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他団体への補助金等については、これまで同様の数値で推移すると考えられるため、徹底的な見直しを行い、費用対効果を十分に検討し、継続・廃止を判断していく必要がある。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8490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8128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25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156718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令和５年度について、まちづくり交付金の償還終了に対し、緊急自然災害防止対策事業債等の償還開始があるが、公債費としては７百万円程の減となっており、０．３ポイント減少している。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長期計画に基づいた起債抑制対策により、今後の公債費減少傾向を見込んでいるものの、施設老朽化や制度事業等での突発的な借入も視野に入れ、交付税措置のある有利な起債を選択しながら、将来の財政負担増とならないよう健全化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104139</xdr:rowOff>
    </xdr:from>
    <xdr:to>
      <xdr:col>24</xdr:col>
      <xdr:colOff>25400</xdr:colOff>
      <xdr:row>79</xdr:row>
      <xdr:rowOff>121286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6486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18414</xdr:rowOff>
    </xdr:from>
    <xdr:to>
      <xdr:col>19</xdr:col>
      <xdr:colOff>187325</xdr:colOff>
      <xdr:row>79</xdr:row>
      <xdr:rowOff>121286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6296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144145</xdr:rowOff>
    </xdr:from>
    <xdr:to>
      <xdr:col>15</xdr:col>
      <xdr:colOff>98425</xdr:colOff>
      <xdr:row>79</xdr:row>
      <xdr:rowOff>18414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5172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144145</xdr:rowOff>
    </xdr:from>
    <xdr:to>
      <xdr:col>11</xdr:col>
      <xdr:colOff>9525</xdr:colOff>
      <xdr:row>79</xdr:row>
      <xdr:rowOff>144145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172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139064</xdr:rowOff>
    </xdr:from>
    <xdr:to>
      <xdr:col>11</xdr:col>
      <xdr:colOff>60325</xdr:colOff>
      <xdr:row>80</xdr:row>
      <xdr:rowOff>69214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68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53991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116205</xdr:rowOff>
    </xdr:from>
    <xdr:to>
      <xdr:col>6</xdr:col>
      <xdr:colOff>171450</xdr:colOff>
      <xdr:row>80</xdr:row>
      <xdr:rowOff>46355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66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31132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53339</xdr:rowOff>
    </xdr:from>
    <xdr:to>
      <xdr:col>24</xdr:col>
      <xdr:colOff>76200</xdr:colOff>
      <xdr:row>79</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25416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70486</xdr:rowOff>
    </xdr:from>
    <xdr:to>
      <xdr:col>20</xdr:col>
      <xdr:colOff>38100</xdr:colOff>
      <xdr:row>80</xdr:row>
      <xdr:rowOff>636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156863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139064</xdr:rowOff>
    </xdr:from>
    <xdr:to>
      <xdr:col>15</xdr:col>
      <xdr:colOff>149225</xdr:colOff>
      <xdr:row>79</xdr:row>
      <xdr:rowOff>69214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53991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93345</xdr:rowOff>
    </xdr:from>
    <xdr:to>
      <xdr:col>11</xdr:col>
      <xdr:colOff>60325</xdr:colOff>
      <xdr:row>79</xdr:row>
      <xdr:rowOff>23495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33672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3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93345</xdr:rowOff>
    </xdr:from>
    <xdr:to>
      <xdr:col>6</xdr:col>
      <xdr:colOff>171450</xdr:colOff>
      <xdr:row>80</xdr:row>
      <xdr:rowOff>23495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33672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0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前年度対比で２．１ポイント増加している。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全国平均や宮崎県平均は下回っているものの、類似団体の中では高い状況で推移を続けている。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子ども医療費の無償化や、第２子以降の保育料無償化等の扶助費の増が直接的な要因となっている。職員給の増、物価高騰や人件費等に影響される物件費の増が想定されるため、単独事業・事務事業の抜本的見直しを行うなど、経常的経費削減の徹底を図りたい。</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100330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848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78</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79</xdr:row>
      <xdr:rowOff>85089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69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80</xdr:row>
      <xdr:rowOff>142239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296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45720</xdr:rowOff>
    </xdr:from>
    <xdr:to>
      <xdr:col>74</xdr:col>
      <xdr:colOff>31750</xdr:colOff>
      <xdr:row>78</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91439</xdr:rowOff>
    </xdr:from>
    <xdr:to>
      <xdr:col>65</xdr:col>
      <xdr:colOff>53975</xdr:colOff>
      <xdr:row>81</xdr:row>
      <xdr:rowOff>21589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6366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141629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4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123125</xdr:rowOff>
    </xdr:from>
    <xdr:to>
      <xdr:col>29</xdr:col>
      <xdr:colOff>127000</xdr:colOff>
      <xdr:row>19</xdr:row>
      <xdr:rowOff>131452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28300"/>
          <a:ext cx="647700" cy="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123125</xdr:rowOff>
    </xdr:from>
    <xdr:to>
      <xdr:col>26</xdr:col>
      <xdr:colOff>50800</xdr:colOff>
      <xdr:row>20</xdr:row>
      <xdr:rowOff>58627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28300"/>
          <a:ext cx="698500" cy="10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58627</xdr:rowOff>
    </xdr:from>
    <xdr:to>
      <xdr:col>22</xdr:col>
      <xdr:colOff>114300</xdr:colOff>
      <xdr:row>20</xdr:row>
      <xdr:rowOff>78531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35252"/>
          <a:ext cx="698500" cy="1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20124</xdr:rowOff>
    </xdr:from>
    <xdr:to>
      <xdr:col>18</xdr:col>
      <xdr:colOff>177800</xdr:colOff>
      <xdr:row>20</xdr:row>
      <xdr:rowOff>78531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96749"/>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89029</xdr:rowOff>
    </xdr:from>
    <xdr:to>
      <xdr:col>19</xdr:col>
      <xdr:colOff>38100</xdr:colOff>
      <xdr:row>15</xdr:row>
      <xdr:rowOff>19179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36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29356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3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105357</xdr:rowOff>
    </xdr:from>
    <xdr:to>
      <xdr:col>15</xdr:col>
      <xdr:colOff>101600</xdr:colOff>
      <xdr:row>15</xdr:row>
      <xdr:rowOff>35507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553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45684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80652</xdr:rowOff>
    </xdr:from>
    <xdr:to>
      <xdr:col>29</xdr:col>
      <xdr:colOff>177800</xdr:colOff>
      <xdr:row>20</xdr:row>
      <xdr:rowOff>10802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160679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72325</xdr:rowOff>
    </xdr:from>
    <xdr:to>
      <xdr:col>26</xdr:col>
      <xdr:colOff>101600</xdr:colOff>
      <xdr:row>20</xdr:row>
      <xdr:rowOff>2475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7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158702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7827</xdr:rowOff>
    </xdr:from>
    <xdr:to>
      <xdr:col>22</xdr:col>
      <xdr:colOff>165100</xdr:colOff>
      <xdr:row>20</xdr:row>
      <xdr:rowOff>109427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8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94204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7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27731</xdr:rowOff>
    </xdr:from>
    <xdr:to>
      <xdr:col>19</xdr:col>
      <xdr:colOff>38100</xdr:colOff>
      <xdr:row>20</xdr:row>
      <xdr:rowOff>129331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0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114108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140774</xdr:rowOff>
    </xdr:from>
    <xdr:to>
      <xdr:col>15</xdr:col>
      <xdr:colOff>101600</xdr:colOff>
      <xdr:row>20</xdr:row>
      <xdr:rowOff>70924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55701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276371</xdr:rowOff>
    </xdr:from>
    <xdr:to>
      <xdr:col>29</xdr:col>
      <xdr:colOff>127000</xdr:colOff>
      <xdr:row>34</xdr:row>
      <xdr:rowOff>340417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43821"/>
          <a:ext cx="647700" cy="6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276371</xdr:rowOff>
    </xdr:from>
    <xdr:to>
      <xdr:col>26</xdr:col>
      <xdr:colOff>50800</xdr:colOff>
      <xdr:row>35</xdr:row>
      <xdr:rowOff>43028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43821"/>
          <a:ext cx="698500" cy="109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43028</xdr:rowOff>
    </xdr:from>
    <xdr:to>
      <xdr:col>22</xdr:col>
      <xdr:colOff>114300</xdr:colOff>
      <xdr:row>35</xdr:row>
      <xdr:rowOff>170586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53378"/>
          <a:ext cx="698500" cy="12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110407</xdr:rowOff>
    </xdr:from>
    <xdr:to>
      <xdr:col>18</xdr:col>
      <xdr:colOff>177800</xdr:colOff>
      <xdr:row>35</xdr:row>
      <xdr:rowOff>170586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0757"/>
          <a:ext cx="698500" cy="6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310229</xdr:rowOff>
    </xdr:from>
    <xdr:to>
      <xdr:col>19</xdr:col>
      <xdr:colOff>38100</xdr:colOff>
      <xdr:row>35</xdr:row>
      <xdr:rowOff>68929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77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79106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4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295332</xdr:rowOff>
    </xdr:from>
    <xdr:to>
      <xdr:col>15</xdr:col>
      <xdr:colOff>101600</xdr:colOff>
      <xdr:row>35</xdr:row>
      <xdr:rowOff>54032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6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64209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289617</xdr:rowOff>
    </xdr:from>
    <xdr:to>
      <xdr:col>29</xdr:col>
      <xdr:colOff>177800</xdr:colOff>
      <xdr:row>35</xdr:row>
      <xdr:rowOff>48317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5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134694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0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225571</xdr:rowOff>
    </xdr:from>
    <xdr:to>
      <xdr:col>26</xdr:col>
      <xdr:colOff>101600</xdr:colOff>
      <xdr:row>34</xdr:row>
      <xdr:rowOff>327171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9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337348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61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335128</xdr:rowOff>
    </xdr:from>
    <xdr:to>
      <xdr:col>22</xdr:col>
      <xdr:colOff>165100</xdr:colOff>
      <xdr:row>35</xdr:row>
      <xdr:rowOff>93828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104005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119786</xdr:rowOff>
    </xdr:from>
    <xdr:to>
      <xdr:col>19</xdr:col>
      <xdr:colOff>38100</xdr:colOff>
      <xdr:row>35</xdr:row>
      <xdr:rowOff>221386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206163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59607</xdr:rowOff>
    </xdr:from>
    <xdr:to>
      <xdr:col>15</xdr:col>
      <xdr:colOff>101600</xdr:colOff>
      <xdr:row>35</xdr:row>
      <xdr:rowOff>161207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6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145984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18,405
18,203
130.63
10,744,012
10,091,272
386,769
5,465,635
7,705,464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116853</xdr:rowOff>
    </xdr:from>
    <xdr:to>
      <xdr:col>24</xdr:col>
      <xdr:colOff>63500</xdr:colOff>
      <xdr:row>38</xdr:row>
      <xdr:rowOff>133134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1953"/>
          <a:ext cx="8382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116853</xdr:rowOff>
    </xdr:from>
    <xdr:to>
      <xdr:col>19</xdr:col>
      <xdr:colOff>177800</xdr:colOff>
      <xdr:row>38</xdr:row>
      <xdr:rowOff>139586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1953"/>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139586</xdr:rowOff>
    </xdr:from>
    <xdr:to>
      <xdr:col>15</xdr:col>
      <xdr:colOff>50800</xdr:colOff>
      <xdr:row>39</xdr:row>
      <xdr:rowOff>1232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4686"/>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1232</xdr:rowOff>
    </xdr:from>
    <xdr:to>
      <xdr:col>10</xdr:col>
      <xdr:colOff>114300</xdr:colOff>
      <xdr:row>39</xdr:row>
      <xdr:rowOff>43244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87782"/>
          <a:ext cx="8890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82334</xdr:rowOff>
    </xdr:from>
    <xdr:to>
      <xdr:col>24</xdr:col>
      <xdr:colOff>114300</xdr:colOff>
      <xdr:row>39</xdr:row>
      <xdr:rowOff>12484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168711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66053</xdr:rowOff>
    </xdr:from>
    <xdr:to>
      <xdr:col>20</xdr:col>
      <xdr:colOff>38100</xdr:colOff>
      <xdr:row>38</xdr:row>
      <xdr:rowOff>167653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158780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88786</xdr:rowOff>
    </xdr:from>
    <xdr:to>
      <xdr:col>15</xdr:col>
      <xdr:colOff>101600</xdr:colOff>
      <xdr:row>39</xdr:row>
      <xdr:rowOff>18936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10063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121882</xdr:rowOff>
    </xdr:from>
    <xdr:to>
      <xdr:col>10</xdr:col>
      <xdr:colOff>165100</xdr:colOff>
      <xdr:row>39</xdr:row>
      <xdr:rowOff>52032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43159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163894</xdr:rowOff>
    </xdr:from>
    <xdr:to>
      <xdr:col>6</xdr:col>
      <xdr:colOff>38100</xdr:colOff>
      <xdr:row>39</xdr:row>
      <xdr:rowOff>94044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85171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163817</xdr:rowOff>
    </xdr:from>
    <xdr:to>
      <xdr:col>24</xdr:col>
      <xdr:colOff>63500</xdr:colOff>
      <xdr:row>58</xdr:row>
      <xdr:rowOff>1218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36467"/>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163817</xdr:rowOff>
    </xdr:from>
    <xdr:to>
      <xdr:col>19</xdr:col>
      <xdr:colOff>177800</xdr:colOff>
      <xdr:row>58</xdr:row>
      <xdr:rowOff>84983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6467"/>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154918</xdr:rowOff>
    </xdr:from>
    <xdr:to>
      <xdr:col>15</xdr:col>
      <xdr:colOff>50800</xdr:colOff>
      <xdr:row>58</xdr:row>
      <xdr:rowOff>84983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7568"/>
          <a:ext cx="889000" cy="1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154918</xdr:rowOff>
    </xdr:from>
    <xdr:to>
      <xdr:col>10</xdr:col>
      <xdr:colOff>114300</xdr:colOff>
      <xdr:row>58</xdr:row>
      <xdr:rowOff>165957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7568"/>
          <a:ext cx="889000" cy="18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165922</xdr:rowOff>
    </xdr:from>
    <xdr:to>
      <xdr:col>10</xdr:col>
      <xdr:colOff>165100</xdr:colOff>
      <xdr:row>55</xdr:row>
      <xdr:rowOff>96072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112599</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19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15829</xdr:rowOff>
    </xdr:from>
    <xdr:to>
      <xdr:col>6</xdr:col>
      <xdr:colOff>38100</xdr:colOff>
      <xdr:row>55</xdr:row>
      <xdr:rowOff>117429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133956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22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121868</xdr:rowOff>
    </xdr:from>
    <xdr:to>
      <xdr:col>24</xdr:col>
      <xdr:colOff>114300</xdr:colOff>
      <xdr:row>58</xdr:row>
      <xdr:rowOff>52018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100295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113017</xdr:rowOff>
    </xdr:from>
    <xdr:to>
      <xdr:col>20</xdr:col>
      <xdr:colOff>38100</xdr:colOff>
      <xdr:row>58</xdr:row>
      <xdr:rowOff>43167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34294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34183</xdr:rowOff>
    </xdr:from>
    <xdr:to>
      <xdr:col>15</xdr:col>
      <xdr:colOff>101600</xdr:colOff>
      <xdr:row>58</xdr:row>
      <xdr:rowOff>135783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126910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104118</xdr:rowOff>
    </xdr:from>
    <xdr:to>
      <xdr:col>10</xdr:col>
      <xdr:colOff>165100</xdr:colOff>
      <xdr:row>58</xdr:row>
      <xdr:rowOff>34268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25395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115157</xdr:rowOff>
    </xdr:from>
    <xdr:to>
      <xdr:col>6</xdr:col>
      <xdr:colOff>38100</xdr:colOff>
      <xdr:row>59</xdr:row>
      <xdr:rowOff>45307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36434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1169</xdr:rowOff>
    </xdr:from>
    <xdr:to>
      <xdr:col>24</xdr:col>
      <xdr:colOff>63500</xdr:colOff>
      <xdr:row>77</xdr:row>
      <xdr:rowOff>124383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2819"/>
          <a:ext cx="838200" cy="1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1169</xdr:rowOff>
    </xdr:from>
    <xdr:to>
      <xdr:col>19</xdr:col>
      <xdr:colOff>177800</xdr:colOff>
      <xdr:row>77</xdr:row>
      <xdr:rowOff>53198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2819"/>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125206</xdr:rowOff>
    </xdr:from>
    <xdr:to>
      <xdr:col>15</xdr:col>
      <xdr:colOff>50800</xdr:colOff>
      <xdr:row>77</xdr:row>
      <xdr:rowOff>53198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55406"/>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125206</xdr:rowOff>
    </xdr:from>
    <xdr:to>
      <xdr:col>10</xdr:col>
      <xdr:colOff>114300</xdr:colOff>
      <xdr:row>77</xdr:row>
      <xdr:rowOff>50363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5406"/>
          <a:ext cx="889000" cy="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73583</xdr:rowOff>
    </xdr:from>
    <xdr:to>
      <xdr:col>24</xdr:col>
      <xdr:colOff>114300</xdr:colOff>
      <xdr:row>78</xdr:row>
      <xdr:rowOff>3733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52010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121819</xdr:rowOff>
    </xdr:from>
    <xdr:to>
      <xdr:col>20</xdr:col>
      <xdr:colOff>38100</xdr:colOff>
      <xdr:row>77</xdr:row>
      <xdr:rowOff>51969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43096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4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2398</xdr:rowOff>
    </xdr:from>
    <xdr:to>
      <xdr:col>15</xdr:col>
      <xdr:colOff>101600</xdr:colOff>
      <xdr:row>77</xdr:row>
      <xdr:rowOff>103998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95125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74406</xdr:rowOff>
    </xdr:from>
    <xdr:to>
      <xdr:col>10</xdr:col>
      <xdr:colOff>165100</xdr:colOff>
      <xdr:row>77</xdr:row>
      <xdr:rowOff>4556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167133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9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171013</xdr:rowOff>
    </xdr:from>
    <xdr:to>
      <xdr:col>6</xdr:col>
      <xdr:colOff>38100</xdr:colOff>
      <xdr:row>77</xdr:row>
      <xdr:rowOff>101163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92290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107581</xdr:rowOff>
    </xdr:from>
    <xdr:to>
      <xdr:col>24</xdr:col>
      <xdr:colOff>63500</xdr:colOff>
      <xdr:row>91</xdr:row>
      <xdr:rowOff>41452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366631"/>
          <a:ext cx="838200" cy="2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122588</xdr:rowOff>
    </xdr:from>
    <xdr:to>
      <xdr:col>19</xdr:col>
      <xdr:colOff>177800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381638"/>
          <a:ext cx="889000" cy="26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122588</xdr:rowOff>
    </xdr:from>
    <xdr:to>
      <xdr:col>15</xdr:col>
      <xdr:colOff>50800</xdr:colOff>
      <xdr:row>93</xdr:row>
      <xdr:rowOff>24061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381638"/>
          <a:ext cx="8890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24061</xdr:rowOff>
    </xdr:from>
    <xdr:to>
      <xdr:col>10</xdr:col>
      <xdr:colOff>114300</xdr:colOff>
      <xdr:row>93</xdr:row>
      <xdr:rowOff>95531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68911"/>
          <a:ext cx="889000" cy="7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167601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56781</xdr:rowOff>
    </xdr:from>
    <xdr:to>
      <xdr:col>24</xdr:col>
      <xdr:colOff>114300</xdr:colOff>
      <xdr:row>89</xdr:row>
      <xdr:rowOff>158381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3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9808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2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162102</xdr:rowOff>
    </xdr:from>
    <xdr:to>
      <xdr:col>20</xdr:col>
      <xdr:colOff>38100</xdr:colOff>
      <xdr:row>91</xdr:row>
      <xdr:rowOff>92252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108779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71788</xdr:rowOff>
    </xdr:from>
    <xdr:to>
      <xdr:col>15</xdr:col>
      <xdr:colOff>101600</xdr:colOff>
      <xdr:row>90</xdr:row>
      <xdr:rowOff>1938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3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18465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1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144711</xdr:rowOff>
    </xdr:from>
    <xdr:to>
      <xdr:col>10</xdr:col>
      <xdr:colOff>165100</xdr:colOff>
      <xdr:row>93</xdr:row>
      <xdr:rowOff>74861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91388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69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44731</xdr:rowOff>
    </xdr:from>
    <xdr:to>
      <xdr:col>6</xdr:col>
      <xdr:colOff>38100</xdr:colOff>
      <xdr:row>93</xdr:row>
      <xdr:rowOff>146331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162858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32265</xdr:rowOff>
    </xdr:from>
    <xdr:to>
      <xdr:col>54</xdr:col>
      <xdr:colOff>189865</xdr:colOff>
      <xdr:row>39</xdr:row>
      <xdr:rowOff>46454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61565"/>
          <a:ext cx="1270" cy="871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50281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46454</xdr:rowOff>
    </xdr:from>
    <xdr:to>
      <xdr:col>55</xdr:col>
      <xdr:colOff>88900</xdr:colOff>
      <xdr:row>39</xdr:row>
      <xdr:rowOff>46454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150392</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32265</xdr:rowOff>
    </xdr:from>
    <xdr:to>
      <xdr:col>55</xdr:col>
      <xdr:colOff>88900</xdr:colOff>
      <xdr:row>34</xdr:row>
      <xdr:rowOff>32265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31801</xdr:rowOff>
    </xdr:from>
    <xdr:to>
      <xdr:col>55</xdr:col>
      <xdr:colOff>0</xdr:colOff>
      <xdr:row>38</xdr:row>
      <xdr:rowOff>118821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46901"/>
          <a:ext cx="8382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152552</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5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129675</xdr:rowOff>
    </xdr:from>
    <xdr:to>
      <xdr:col>55</xdr:col>
      <xdr:colOff>50800</xdr:colOff>
      <xdr:row>37</xdr:row>
      <xdr:rowOff>59825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100602</xdr:rowOff>
    </xdr:from>
    <xdr:to>
      <xdr:col>50</xdr:col>
      <xdr:colOff>114300</xdr:colOff>
      <xdr:row>38</xdr:row>
      <xdr:rowOff>118821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615702"/>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141158</xdr:rowOff>
    </xdr:from>
    <xdr:to>
      <xdr:col>50</xdr:col>
      <xdr:colOff>165100</xdr:colOff>
      <xdr:row>37</xdr:row>
      <xdr:rowOff>71308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87835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0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100282</xdr:rowOff>
    </xdr:from>
    <xdr:to>
      <xdr:col>45</xdr:col>
      <xdr:colOff>177800</xdr:colOff>
      <xdr:row>38</xdr:row>
      <xdr:rowOff>100602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929582"/>
          <a:ext cx="889000" cy="6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19969</xdr:rowOff>
    </xdr:from>
    <xdr:to>
      <xdr:col>46</xdr:col>
      <xdr:colOff>38100</xdr:colOff>
      <xdr:row>37</xdr:row>
      <xdr:rowOff>121569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138096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100282</xdr:rowOff>
    </xdr:from>
    <xdr:to>
      <xdr:col>41</xdr:col>
      <xdr:colOff>50800</xdr:colOff>
      <xdr:row>39</xdr:row>
      <xdr:rowOff>91176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929582"/>
          <a:ext cx="889000" cy="8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94386</xdr:rowOff>
    </xdr:from>
    <xdr:to>
      <xdr:col>41</xdr:col>
      <xdr:colOff>101600</xdr:colOff>
      <xdr:row>32</xdr:row>
      <xdr:rowOff>24536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41063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135077</xdr:rowOff>
    </xdr:from>
    <xdr:to>
      <xdr:col>36</xdr:col>
      <xdr:colOff>165100</xdr:colOff>
      <xdr:row>37</xdr:row>
      <xdr:rowOff>65227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81754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152451</xdr:rowOff>
    </xdr:from>
    <xdr:to>
      <xdr:col>55</xdr:col>
      <xdr:colOff>50800</xdr:colOff>
      <xdr:row>38</xdr:row>
      <xdr:rowOff>82601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130878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68021</xdr:rowOff>
    </xdr:from>
    <xdr:to>
      <xdr:col>50</xdr:col>
      <xdr:colOff>165100</xdr:colOff>
      <xdr:row>38</xdr:row>
      <xdr:rowOff>169621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160748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49802</xdr:rowOff>
    </xdr:from>
    <xdr:to>
      <xdr:col>46</xdr:col>
      <xdr:colOff>38100</xdr:colOff>
      <xdr:row>38</xdr:row>
      <xdr:rowOff>151402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142529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49482</xdr:rowOff>
    </xdr:from>
    <xdr:to>
      <xdr:col>41</xdr:col>
      <xdr:colOff>101600</xdr:colOff>
      <xdr:row>34</xdr:row>
      <xdr:rowOff>151082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8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142209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97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40376</xdr:rowOff>
    </xdr:from>
    <xdr:to>
      <xdr:col>36</xdr:col>
      <xdr:colOff>165100</xdr:colOff>
      <xdr:row>39</xdr:row>
      <xdr:rowOff>141976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133103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107856</xdr:rowOff>
    </xdr:from>
    <xdr:to>
      <xdr:col>55</xdr:col>
      <xdr:colOff>0</xdr:colOff>
      <xdr:row>57</xdr:row>
      <xdr:rowOff>116209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80506"/>
          <a:ext cx="8382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1351</xdr:rowOff>
    </xdr:from>
    <xdr:to>
      <xdr:col>50</xdr:col>
      <xdr:colOff>114300</xdr:colOff>
      <xdr:row>57</xdr:row>
      <xdr:rowOff>107856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74001"/>
          <a:ext cx="889000" cy="10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1351</xdr:rowOff>
    </xdr:from>
    <xdr:to>
      <xdr:col>45</xdr:col>
      <xdr:colOff>177800</xdr:colOff>
      <xdr:row>57</xdr:row>
      <xdr:rowOff>3848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74001"/>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112867</xdr:rowOff>
    </xdr:from>
    <xdr:to>
      <xdr:col>41</xdr:col>
      <xdr:colOff>50800</xdr:colOff>
      <xdr:row>57</xdr:row>
      <xdr:rowOff>3848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14067"/>
          <a:ext cx="889000" cy="6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65409</xdr:rowOff>
    </xdr:from>
    <xdr:to>
      <xdr:col>55</xdr:col>
      <xdr:colOff>50800</xdr:colOff>
      <xdr:row>57</xdr:row>
      <xdr:rowOff>167009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151786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57056</xdr:rowOff>
    </xdr:from>
    <xdr:to>
      <xdr:col>50</xdr:col>
      <xdr:colOff>165100</xdr:colOff>
      <xdr:row>57</xdr:row>
      <xdr:rowOff>158656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149783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122001</xdr:rowOff>
    </xdr:from>
    <xdr:to>
      <xdr:col>46</xdr:col>
      <xdr:colOff>38100</xdr:colOff>
      <xdr:row>57</xdr:row>
      <xdr:rowOff>52151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43278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124498</xdr:rowOff>
    </xdr:from>
    <xdr:to>
      <xdr:col>41</xdr:col>
      <xdr:colOff>101600</xdr:colOff>
      <xdr:row>57</xdr:row>
      <xdr:rowOff>54648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45775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62067</xdr:rowOff>
    </xdr:from>
    <xdr:to>
      <xdr:col>36</xdr:col>
      <xdr:colOff>165100</xdr:colOff>
      <xdr:row>56</xdr:row>
      <xdr:rowOff>163667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154794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31192</xdr:rowOff>
    </xdr:from>
    <xdr:to>
      <xdr:col>55</xdr:col>
      <xdr:colOff>0</xdr:colOff>
      <xdr:row>79</xdr:row>
      <xdr:rowOff>42221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75742"/>
          <a:ext cx="8382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27972</xdr:rowOff>
    </xdr:from>
    <xdr:to>
      <xdr:col>50</xdr:col>
      <xdr:colOff>114300</xdr:colOff>
      <xdr:row>79</xdr:row>
      <xdr:rowOff>31192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252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78930</xdr:rowOff>
    </xdr:from>
    <xdr:to>
      <xdr:col>45</xdr:col>
      <xdr:colOff>177800</xdr:colOff>
      <xdr:row>79</xdr:row>
      <xdr:rowOff>27972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52030"/>
          <a:ext cx="889000" cy="1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100381</xdr:rowOff>
    </xdr:from>
    <xdr:to>
      <xdr:col>41</xdr:col>
      <xdr:colOff>50800</xdr:colOff>
      <xdr:row>78</xdr:row>
      <xdr:rowOff>78930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02031"/>
          <a:ext cx="889000" cy="1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105073</xdr:rowOff>
    </xdr:from>
    <xdr:to>
      <xdr:col>41</xdr:col>
      <xdr:colOff>101600</xdr:colOff>
      <xdr:row>76</xdr:row>
      <xdr:rowOff>35223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51750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117132</xdr:rowOff>
    </xdr:from>
    <xdr:to>
      <xdr:col>36</xdr:col>
      <xdr:colOff>165100</xdr:colOff>
      <xdr:row>76</xdr:row>
      <xdr:rowOff>47282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7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63809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7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162871</xdr:rowOff>
    </xdr:from>
    <xdr:to>
      <xdr:col>55</xdr:col>
      <xdr:colOff>50800</xdr:colOff>
      <xdr:row>79</xdr:row>
      <xdr:rowOff>93021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77798</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151842</xdr:rowOff>
    </xdr:from>
    <xdr:to>
      <xdr:col>50</xdr:col>
      <xdr:colOff>165100</xdr:colOff>
      <xdr:row>79</xdr:row>
      <xdr:rowOff>81992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73119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148622</xdr:rowOff>
    </xdr:from>
    <xdr:to>
      <xdr:col>46</xdr:col>
      <xdr:colOff>38100</xdr:colOff>
      <xdr:row>79</xdr:row>
      <xdr:rowOff>78772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69899</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1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28130</xdr:rowOff>
    </xdr:from>
    <xdr:to>
      <xdr:col>41</xdr:col>
      <xdr:colOff>101600</xdr:colOff>
      <xdr:row>78</xdr:row>
      <xdr:rowOff>129730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120857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49581</xdr:rowOff>
    </xdr:from>
    <xdr:to>
      <xdr:col>36</xdr:col>
      <xdr:colOff>165100</xdr:colOff>
      <xdr:row>77</xdr:row>
      <xdr:rowOff>151181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142308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4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140464</xdr:rowOff>
    </xdr:from>
    <xdr:to>
      <xdr:col>55</xdr:col>
      <xdr:colOff>0</xdr:colOff>
      <xdr:row>98</xdr:row>
      <xdr:rowOff>9581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1114"/>
          <a:ext cx="838200" cy="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46934</xdr:rowOff>
    </xdr:from>
    <xdr:to>
      <xdr:col>50</xdr:col>
      <xdr:colOff>114300</xdr:colOff>
      <xdr:row>97</xdr:row>
      <xdr:rowOff>140464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77584"/>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46934</xdr:rowOff>
    </xdr:from>
    <xdr:to>
      <xdr:col>45</xdr:col>
      <xdr:colOff>177800</xdr:colOff>
      <xdr:row>97</xdr:row>
      <xdr:rowOff>60691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77584"/>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60691</xdr:rowOff>
    </xdr:from>
    <xdr:to>
      <xdr:col>41</xdr:col>
      <xdr:colOff>50800</xdr:colOff>
      <xdr:row>97</xdr:row>
      <xdr:rowOff>89148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91341"/>
          <a:ext cx="8890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132307</xdr:rowOff>
    </xdr:from>
    <xdr:to>
      <xdr:col>41</xdr:col>
      <xdr:colOff>101600</xdr:colOff>
      <xdr:row>97</xdr:row>
      <xdr:rowOff>62457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9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78984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130231</xdr:rowOff>
    </xdr:from>
    <xdr:to>
      <xdr:col>55</xdr:col>
      <xdr:colOff>50800</xdr:colOff>
      <xdr:row>98</xdr:row>
      <xdr:rowOff>60381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45158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89664</xdr:rowOff>
    </xdr:from>
    <xdr:to>
      <xdr:col>50</xdr:col>
      <xdr:colOff>165100</xdr:colOff>
      <xdr:row>98</xdr:row>
      <xdr:rowOff>19814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167584</xdr:rowOff>
    </xdr:from>
    <xdr:to>
      <xdr:col>46</xdr:col>
      <xdr:colOff>38100</xdr:colOff>
      <xdr:row>97</xdr:row>
      <xdr:rowOff>97734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9891</xdr:rowOff>
    </xdr:from>
    <xdr:to>
      <xdr:col>41</xdr:col>
      <xdr:colOff>101600</xdr:colOff>
      <xdr:row>97</xdr:row>
      <xdr:rowOff>111491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102618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38348</xdr:rowOff>
    </xdr:from>
    <xdr:to>
      <xdr:col>36</xdr:col>
      <xdr:colOff>165100</xdr:colOff>
      <xdr:row>97</xdr:row>
      <xdr:rowOff>139948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131075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26327</xdr:rowOff>
    </xdr:from>
    <xdr:to>
      <xdr:col>85</xdr:col>
      <xdr:colOff>127000</xdr:colOff>
      <xdr:row>39</xdr:row>
      <xdr:rowOff>29985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287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29985</xdr:rowOff>
    </xdr:from>
    <xdr:to>
      <xdr:col>81</xdr:col>
      <xdr:colOff>50800</xdr:colOff>
      <xdr:row>39</xdr:row>
      <xdr:rowOff>42266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6535"/>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34087</xdr:rowOff>
    </xdr:from>
    <xdr:to>
      <xdr:col>76</xdr:col>
      <xdr:colOff>114300</xdr:colOff>
      <xdr:row>39</xdr:row>
      <xdr:rowOff>42266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0637"/>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150051</xdr:rowOff>
    </xdr:from>
    <xdr:to>
      <xdr:col>71</xdr:col>
      <xdr:colOff>177800</xdr:colOff>
      <xdr:row>39</xdr:row>
      <xdr:rowOff>34087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65151"/>
          <a:ext cx="889000" cy="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72530</xdr:rowOff>
    </xdr:from>
    <xdr:to>
      <xdr:col>72</xdr:col>
      <xdr:colOff>38100</xdr:colOff>
      <xdr:row>39</xdr:row>
      <xdr:rowOff>2680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19207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170802</xdr:rowOff>
    </xdr:from>
    <xdr:to>
      <xdr:col>67</xdr:col>
      <xdr:colOff>101600</xdr:colOff>
      <xdr:row>38</xdr:row>
      <xdr:rowOff>100952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1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117479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146977</xdr:rowOff>
    </xdr:from>
    <xdr:to>
      <xdr:col>85</xdr:col>
      <xdr:colOff>177800</xdr:colOff>
      <xdr:row>39</xdr:row>
      <xdr:rowOff>77127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61904</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7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150635</xdr:rowOff>
    </xdr:from>
    <xdr:to>
      <xdr:col>81</xdr:col>
      <xdr:colOff>101600</xdr:colOff>
      <xdr:row>39</xdr:row>
      <xdr:rowOff>80785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71912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5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162916</xdr:rowOff>
    </xdr:from>
    <xdr:to>
      <xdr:col>76</xdr:col>
      <xdr:colOff>165100</xdr:colOff>
      <xdr:row>39</xdr:row>
      <xdr:rowOff>93066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84193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154737</xdr:rowOff>
    </xdr:from>
    <xdr:to>
      <xdr:col>72</xdr:col>
      <xdr:colOff>38100</xdr:colOff>
      <xdr:row>39</xdr:row>
      <xdr:rowOff>84887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76014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99251</xdr:rowOff>
    </xdr:from>
    <xdr:to>
      <xdr:col>67</xdr:col>
      <xdr:colOff>101600</xdr:colOff>
      <xdr:row>39</xdr:row>
      <xdr:rowOff>29401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20528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98501</xdr:rowOff>
    </xdr:from>
    <xdr:to>
      <xdr:col>85</xdr:col>
      <xdr:colOff>127000</xdr:colOff>
      <xdr:row>75</xdr:row>
      <xdr:rowOff>103632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57251"/>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103632</xdr:rowOff>
    </xdr:from>
    <xdr:to>
      <xdr:col>81</xdr:col>
      <xdr:colOff>50800</xdr:colOff>
      <xdr:row>75</xdr:row>
      <xdr:rowOff>161607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62382"/>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161607</xdr:rowOff>
    </xdr:from>
    <xdr:to>
      <xdr:col>76</xdr:col>
      <xdr:colOff>114300</xdr:colOff>
      <xdr:row>76</xdr:row>
      <xdr:rowOff>51879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2035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142646</xdr:rowOff>
    </xdr:from>
    <xdr:to>
      <xdr:col>71</xdr:col>
      <xdr:colOff>177800</xdr:colOff>
      <xdr:row>76</xdr:row>
      <xdr:rowOff>51879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01396"/>
          <a:ext cx="889000" cy="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36411</xdr:rowOff>
    </xdr:from>
    <xdr:to>
      <xdr:col>72</xdr:col>
      <xdr:colOff>38100</xdr:colOff>
      <xdr:row>73</xdr:row>
      <xdr:rowOff>138011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154538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3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72631</xdr:rowOff>
    </xdr:from>
    <xdr:to>
      <xdr:col>67</xdr:col>
      <xdr:colOff>101600</xdr:colOff>
      <xdr:row>74</xdr:row>
      <xdr:rowOff>2781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5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19308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3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47701</xdr:rowOff>
    </xdr:from>
    <xdr:to>
      <xdr:col>85</xdr:col>
      <xdr:colOff>177800</xdr:colOff>
      <xdr:row>75</xdr:row>
      <xdr:rowOff>149301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26128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52832</xdr:rowOff>
    </xdr:from>
    <xdr:to>
      <xdr:col>81</xdr:col>
      <xdr:colOff>101600</xdr:colOff>
      <xdr:row>75</xdr:row>
      <xdr:rowOff>154431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11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145559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110807</xdr:rowOff>
    </xdr:from>
    <xdr:to>
      <xdr:col>76</xdr:col>
      <xdr:colOff>165100</xdr:colOff>
      <xdr:row>76</xdr:row>
      <xdr:rowOff>40957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32084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1079</xdr:rowOff>
    </xdr:from>
    <xdr:to>
      <xdr:col>72</xdr:col>
      <xdr:colOff>38100</xdr:colOff>
      <xdr:row>76</xdr:row>
      <xdr:rowOff>102679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91846</xdr:rowOff>
    </xdr:from>
    <xdr:to>
      <xdr:col>67</xdr:col>
      <xdr:colOff>101600</xdr:colOff>
      <xdr:row>76</xdr:row>
      <xdr:rowOff>21996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156552</xdr:rowOff>
    </xdr:from>
    <xdr:to>
      <xdr:col>85</xdr:col>
      <xdr:colOff>127000</xdr:colOff>
      <xdr:row>96</xdr:row>
      <xdr:rowOff>168765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15752"/>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39573</xdr:rowOff>
    </xdr:from>
    <xdr:to>
      <xdr:col>81</xdr:col>
      <xdr:colOff>50800</xdr:colOff>
      <xdr:row>96</xdr:row>
      <xdr:rowOff>156552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498773"/>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39573</xdr:rowOff>
    </xdr:from>
    <xdr:to>
      <xdr:col>76</xdr:col>
      <xdr:colOff>114300</xdr:colOff>
      <xdr:row>97</xdr:row>
      <xdr:rowOff>75447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98773"/>
          <a:ext cx="889000" cy="20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75447</xdr:rowOff>
    </xdr:from>
    <xdr:to>
      <xdr:col>71</xdr:col>
      <xdr:colOff>177800</xdr:colOff>
      <xdr:row>99</xdr:row>
      <xdr:rowOff>34266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06097"/>
          <a:ext cx="889000" cy="30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37922</xdr:rowOff>
    </xdr:from>
    <xdr:to>
      <xdr:col>72</xdr:col>
      <xdr:colOff>38100</xdr:colOff>
      <xdr:row>95</xdr:row>
      <xdr:rowOff>139522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3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156049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1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2522</xdr:rowOff>
    </xdr:from>
    <xdr:to>
      <xdr:col>67</xdr:col>
      <xdr:colOff>101600</xdr:colOff>
      <xdr:row>96</xdr:row>
      <xdr:rowOff>104122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46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120649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2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117965</xdr:rowOff>
    </xdr:from>
    <xdr:to>
      <xdr:col>85</xdr:col>
      <xdr:colOff>177800</xdr:colOff>
      <xdr:row>97</xdr:row>
      <xdr:rowOff>48115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96392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105752</xdr:rowOff>
    </xdr:from>
    <xdr:to>
      <xdr:col>81</xdr:col>
      <xdr:colOff>101600</xdr:colOff>
      <xdr:row>97</xdr:row>
      <xdr:rowOff>35902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27029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5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160223</xdr:rowOff>
    </xdr:from>
    <xdr:to>
      <xdr:col>76</xdr:col>
      <xdr:colOff>165100</xdr:colOff>
      <xdr:row>96</xdr:row>
      <xdr:rowOff>90373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24647</xdr:rowOff>
    </xdr:from>
    <xdr:to>
      <xdr:col>72</xdr:col>
      <xdr:colOff>38100</xdr:colOff>
      <xdr:row>97</xdr:row>
      <xdr:rowOff>126247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117374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154916</xdr:rowOff>
    </xdr:from>
    <xdr:to>
      <xdr:col>67</xdr:col>
      <xdr:colOff>101600</xdr:colOff>
      <xdr:row>99</xdr:row>
      <xdr:rowOff>85066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76193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41573</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385223"/>
          <a:ext cx="838200" cy="15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62783</xdr:rowOff>
    </xdr:from>
    <xdr:to>
      <xdr:col>102</xdr:col>
      <xdr:colOff>165100</xdr:colOff>
      <xdr:row>36</xdr:row>
      <xdr:rowOff>164383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3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9460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01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00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162223</xdr:rowOff>
    </xdr:from>
    <xdr:to>
      <xdr:col>116</xdr:col>
      <xdr:colOff>114300</xdr:colOff>
      <xdr:row>37</xdr:row>
      <xdr:rowOff>92373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140650</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1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102484</xdr:rowOff>
    </xdr:from>
    <xdr:to>
      <xdr:col>116</xdr:col>
      <xdr:colOff>63500</xdr:colOff>
      <xdr:row>57</xdr:row>
      <xdr:rowOff>105730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875134"/>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105730</xdr:rowOff>
    </xdr:from>
    <xdr:to>
      <xdr:col>111</xdr:col>
      <xdr:colOff>177800</xdr:colOff>
      <xdr:row>57</xdr:row>
      <xdr:rowOff>108199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87838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108199</xdr:rowOff>
    </xdr:from>
    <xdr:to>
      <xdr:col>107</xdr:col>
      <xdr:colOff>50800</xdr:colOff>
      <xdr:row>57</xdr:row>
      <xdr:rowOff>109890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88084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85705</xdr:rowOff>
    </xdr:from>
    <xdr:to>
      <xdr:col>102</xdr:col>
      <xdr:colOff>114300</xdr:colOff>
      <xdr:row>57</xdr:row>
      <xdr:rowOff>109890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858355"/>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91323</xdr:rowOff>
    </xdr:from>
    <xdr:to>
      <xdr:col>102</xdr:col>
      <xdr:colOff>165100</xdr:colOff>
      <xdr:row>58</xdr:row>
      <xdr:rowOff>21473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6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12600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5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35551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9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51684</xdr:rowOff>
    </xdr:from>
    <xdr:to>
      <xdr:col>116</xdr:col>
      <xdr:colOff>114300</xdr:colOff>
      <xdr:row>57</xdr:row>
      <xdr:rowOff>153284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74561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6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54930</xdr:rowOff>
    </xdr:from>
    <xdr:to>
      <xdr:col>112</xdr:col>
      <xdr:colOff>38100</xdr:colOff>
      <xdr:row>57</xdr:row>
      <xdr:rowOff>156530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2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57399</xdr:rowOff>
    </xdr:from>
    <xdr:to>
      <xdr:col>107</xdr:col>
      <xdr:colOff>101600</xdr:colOff>
      <xdr:row>57</xdr:row>
      <xdr:rowOff>158999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4076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59090</xdr:rowOff>
    </xdr:from>
    <xdr:to>
      <xdr:col>102</xdr:col>
      <xdr:colOff>165100</xdr:colOff>
      <xdr:row>57</xdr:row>
      <xdr:rowOff>160690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34905</xdr:rowOff>
    </xdr:from>
    <xdr:to>
      <xdr:col>98</xdr:col>
      <xdr:colOff>38100</xdr:colOff>
      <xdr:row>57</xdr:row>
      <xdr:rowOff>136505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153032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91427</xdr:rowOff>
    </xdr:from>
    <xdr:to>
      <xdr:col>116</xdr:col>
      <xdr:colOff>63500</xdr:colOff>
      <xdr:row>75</xdr:row>
      <xdr:rowOff>77388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78727"/>
          <a:ext cx="838200" cy="1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91427</xdr:rowOff>
    </xdr:from>
    <xdr:to>
      <xdr:col>111</xdr:col>
      <xdr:colOff>177800</xdr:colOff>
      <xdr:row>74</xdr:row>
      <xdr:rowOff>97066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7872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97066</xdr:rowOff>
    </xdr:from>
    <xdr:to>
      <xdr:col>107</xdr:col>
      <xdr:colOff>50800</xdr:colOff>
      <xdr:row>74</xdr:row>
      <xdr:rowOff>158083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84366"/>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158083</xdr:rowOff>
    </xdr:from>
    <xdr:to>
      <xdr:col>102</xdr:col>
      <xdr:colOff>114300</xdr:colOff>
      <xdr:row>75</xdr:row>
      <xdr:rowOff>11950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45383"/>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95394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26588</xdr:rowOff>
    </xdr:from>
    <xdr:to>
      <xdr:col>116</xdr:col>
      <xdr:colOff>114300</xdr:colOff>
      <xdr:row>75</xdr:row>
      <xdr:rowOff>128188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5015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40627</xdr:rowOff>
    </xdr:from>
    <xdr:to>
      <xdr:col>112</xdr:col>
      <xdr:colOff>38100</xdr:colOff>
      <xdr:row>74</xdr:row>
      <xdr:rowOff>142227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158754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46266</xdr:rowOff>
    </xdr:from>
    <xdr:to>
      <xdr:col>107</xdr:col>
      <xdr:colOff>101600</xdr:colOff>
      <xdr:row>74</xdr:row>
      <xdr:rowOff>147866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164393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107283</xdr:rowOff>
    </xdr:from>
    <xdr:to>
      <xdr:col>102</xdr:col>
      <xdr:colOff>165100</xdr:colOff>
      <xdr:row>75</xdr:row>
      <xdr:rowOff>37433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28560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132600</xdr:rowOff>
    </xdr:from>
    <xdr:to>
      <xdr:col>98</xdr:col>
      <xdr:colOff>38100</xdr:colOff>
      <xdr:row>75</xdr:row>
      <xdr:rowOff>62750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53877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としては、前年度対比で１．５％（１億４９百万円）の増となっている。これは、住民税非課税世帯への臨時給付金（３億５百万円）、重点支援臨時特別交付金（５１百万円）等の臨時給付金費が増加したこと、一般財源分としては、身体障がい者自立支援や障害児施設措置費などの社会福祉関連経費、子ども医療費無償化や特定教育・保育施設給付委託料など児童福祉関連経費を含む扶助費全体額が増加したことが大きな要因である（住民一人当たりのコスト前年度比１３．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補助費等についても大きく増となっている（住民一人当たりコスト前年度比１８．２％増）が、これは下水道事業会計の法適化に伴い、繰出金の大部分が性質上、補助費等に変わったことが、一番の要因である。他にもふるさと納税分（補助費等）の増や畜産関連の補助金の増も影響している。ふるさと納税の伸びに伴う関連経費（物件費）の増もあるが、物件費については、各種選挙関連物件費・コロナワクチン接種委託、消費喚起ポイント還元事業等の事業費が減少しているため、項目としては減となっている。人件費は、各種選挙人件費・前年度退職者が複数名いたこと、維持補修費については、法華嶽公園ドッグラン整備完了、普通建設事業費については東諸葬祭場改修工事終了、積立金については、木脇地区地域振興事業基金の積立額の減等が各種項目の減少要因の一部となっている。繰出金の減ついては、下水道事業会計の法適化に伴うものが大部分であるが、各特別会計への繰出金は、保険基盤安定・医療費負担増の影響を受け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に伴い、住民一人当たりのコストが増となっている。財政長期計画に基づく起債抑制策により、今後の公債費は減少が見込まれるため、引き続き起債の抑制に努め、将来負担比率の減少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宮崎県国富町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18,405
18,203
130.63
10,744,012
10,091,272
386,769
5,465,635
7,705,464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95123</xdr:rowOff>
    </xdr:from>
    <xdr:to>
      <xdr:col>24</xdr:col>
      <xdr:colOff>63500</xdr:colOff>
      <xdr:row>36</xdr:row>
      <xdr:rowOff>170180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7323"/>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170180</xdr:rowOff>
    </xdr:from>
    <xdr:to>
      <xdr:col>19</xdr:col>
      <xdr:colOff>177800</xdr:colOff>
      <xdr:row>37</xdr:row>
      <xdr:rowOff>70739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2380"/>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70739</xdr:rowOff>
    </xdr:from>
    <xdr:to>
      <xdr:col>15</xdr:col>
      <xdr:colOff>50800</xdr:colOff>
      <xdr:row>37</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4389"/>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25019</xdr:rowOff>
    </xdr:from>
    <xdr:to>
      <xdr:col>10</xdr:col>
      <xdr:colOff>114300</xdr:colOff>
      <xdr:row>37</xdr:row>
      <xdr:rowOff>160655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8669"/>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44323</xdr:rowOff>
    </xdr:from>
    <xdr:to>
      <xdr:col>24</xdr:col>
      <xdr:colOff>114300</xdr:colOff>
      <xdr:row>36</xdr:row>
      <xdr:rowOff>145923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22750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119380</xdr:rowOff>
    </xdr:from>
    <xdr:to>
      <xdr:col>20</xdr:col>
      <xdr:colOff>38100</xdr:colOff>
      <xdr:row>37</xdr:row>
      <xdr:rowOff>49530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40657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19939</xdr:rowOff>
    </xdr:from>
    <xdr:to>
      <xdr:col>15</xdr:col>
      <xdr:colOff>101600</xdr:colOff>
      <xdr:row>37</xdr:row>
      <xdr:rowOff>121539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112666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109855</xdr:rowOff>
    </xdr:from>
    <xdr:to>
      <xdr:col>10</xdr:col>
      <xdr:colOff>165100</xdr:colOff>
      <xdr:row>38</xdr:row>
      <xdr:rowOff>40005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31132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145669</xdr:rowOff>
    </xdr:from>
    <xdr:to>
      <xdr:col>6</xdr:col>
      <xdr:colOff>38100</xdr:colOff>
      <xdr:row>37</xdr:row>
      <xdr:rowOff>75819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66946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26353</xdr:rowOff>
    </xdr:from>
    <xdr:to>
      <xdr:col>24</xdr:col>
      <xdr:colOff>62865</xdr:colOff>
      <xdr:row>59</xdr:row>
      <xdr:rowOff>38446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13203"/>
          <a:ext cx="1270" cy="104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42273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38446</xdr:rowOff>
    </xdr:from>
    <xdr:to>
      <xdr:col>24</xdr:col>
      <xdr:colOff>152400</xdr:colOff>
      <xdr:row>59</xdr:row>
      <xdr:rowOff>38446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144480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26353</xdr:rowOff>
    </xdr:from>
    <xdr:to>
      <xdr:col>24</xdr:col>
      <xdr:colOff>152400</xdr:colOff>
      <xdr:row>53</xdr:row>
      <xdr:rowOff>26353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1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88036</xdr:rowOff>
    </xdr:from>
    <xdr:to>
      <xdr:col>24</xdr:col>
      <xdr:colOff>63500</xdr:colOff>
      <xdr:row>57</xdr:row>
      <xdr:rowOff>126106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60686"/>
          <a:ext cx="838200" cy="3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105773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82896</xdr:rowOff>
    </xdr:from>
    <xdr:to>
      <xdr:col>24</xdr:col>
      <xdr:colOff>114300</xdr:colOff>
      <xdr:row>57</xdr:row>
      <xdr:rowOff>13046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87983</xdr:rowOff>
    </xdr:from>
    <xdr:to>
      <xdr:col>19</xdr:col>
      <xdr:colOff>177800</xdr:colOff>
      <xdr:row>57</xdr:row>
      <xdr:rowOff>126106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0633"/>
          <a:ext cx="8890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42616</xdr:rowOff>
    </xdr:from>
    <xdr:to>
      <xdr:col>20</xdr:col>
      <xdr:colOff>38100</xdr:colOff>
      <xdr:row>56</xdr:row>
      <xdr:rowOff>144216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160743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93896</xdr:rowOff>
    </xdr:from>
    <xdr:to>
      <xdr:col>15</xdr:col>
      <xdr:colOff>50800</xdr:colOff>
      <xdr:row>57</xdr:row>
      <xdr:rowOff>87983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180746"/>
          <a:ext cx="889000" cy="6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17745</xdr:rowOff>
    </xdr:from>
    <xdr:to>
      <xdr:col>15</xdr:col>
      <xdr:colOff>101600</xdr:colOff>
      <xdr:row>56</xdr:row>
      <xdr:rowOff>119345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135872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3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93896</xdr:rowOff>
    </xdr:from>
    <xdr:to>
      <xdr:col>10</xdr:col>
      <xdr:colOff>114300</xdr:colOff>
      <xdr:row>59</xdr:row>
      <xdr:rowOff>64819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180746"/>
          <a:ext cx="889000" cy="99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123616</xdr:rowOff>
    </xdr:from>
    <xdr:to>
      <xdr:col>10</xdr:col>
      <xdr:colOff>165100</xdr:colOff>
      <xdr:row>51</xdr:row>
      <xdr:rowOff>53766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70293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46274</xdr:rowOff>
    </xdr:from>
    <xdr:to>
      <xdr:col>6</xdr:col>
      <xdr:colOff>38100</xdr:colOff>
      <xdr:row>56</xdr:row>
      <xdr:rowOff>147874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4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164401</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2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37236</xdr:rowOff>
    </xdr:from>
    <xdr:to>
      <xdr:col>24</xdr:col>
      <xdr:colOff>114300</xdr:colOff>
      <xdr:row>57</xdr:row>
      <xdr:rowOff>138836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15663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75306</xdr:rowOff>
    </xdr:from>
    <xdr:to>
      <xdr:col>20</xdr:col>
      <xdr:colOff>38100</xdr:colOff>
      <xdr:row>58</xdr:row>
      <xdr:rowOff>5456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168033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37183</xdr:rowOff>
    </xdr:from>
    <xdr:to>
      <xdr:col>15</xdr:col>
      <xdr:colOff>101600</xdr:colOff>
      <xdr:row>57</xdr:row>
      <xdr:rowOff>138783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129910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43096</xdr:rowOff>
    </xdr:from>
    <xdr:to>
      <xdr:col>10</xdr:col>
      <xdr:colOff>165100</xdr:colOff>
      <xdr:row>53</xdr:row>
      <xdr:rowOff>144696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1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135823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14019</xdr:rowOff>
    </xdr:from>
    <xdr:to>
      <xdr:col>6</xdr:col>
      <xdr:colOff>38100</xdr:colOff>
      <xdr:row>59</xdr:row>
      <xdr:rowOff>115619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106746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13832</xdr:rowOff>
    </xdr:from>
    <xdr:to>
      <xdr:col>24</xdr:col>
      <xdr:colOff>62865</xdr:colOff>
      <xdr:row>79</xdr:row>
      <xdr:rowOff>44495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15332"/>
          <a:ext cx="1270" cy="157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48322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9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44495</xdr:rowOff>
    </xdr:from>
    <xdr:to>
      <xdr:col>24</xdr:col>
      <xdr:colOff>152400</xdr:colOff>
      <xdr:row>79</xdr:row>
      <xdr:rowOff>44495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8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131959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9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13832</xdr:rowOff>
    </xdr:from>
    <xdr:to>
      <xdr:col>24</xdr:col>
      <xdr:colOff>152400</xdr:colOff>
      <xdr:row>70</xdr:row>
      <xdr:rowOff>13832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15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15982</xdr:rowOff>
    </xdr:from>
    <xdr:to>
      <xdr:col>24</xdr:col>
      <xdr:colOff>63500</xdr:colOff>
      <xdr:row>74</xdr:row>
      <xdr:rowOff>116459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60382"/>
          <a:ext cx="838200" cy="4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134841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3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156414</xdr:rowOff>
    </xdr:from>
    <xdr:to>
      <xdr:col>24</xdr:col>
      <xdr:colOff>114300</xdr:colOff>
      <xdr:row>76</xdr:row>
      <xdr:rowOff>86564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90856</xdr:rowOff>
    </xdr:from>
    <xdr:to>
      <xdr:col>19</xdr:col>
      <xdr:colOff>177800</xdr:colOff>
      <xdr:row>74</xdr:row>
      <xdr:rowOff>116459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606706"/>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130398</xdr:rowOff>
    </xdr:from>
    <xdr:to>
      <xdr:col>20</xdr:col>
      <xdr:colOff>38100</xdr:colOff>
      <xdr:row>77</xdr:row>
      <xdr:rowOff>60548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51675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90856</xdr:rowOff>
    </xdr:from>
    <xdr:to>
      <xdr:col>15</xdr:col>
      <xdr:colOff>50800</xdr:colOff>
      <xdr:row>76</xdr:row>
      <xdr:rowOff>79959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06706"/>
          <a:ext cx="889000" cy="50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10292</xdr:rowOff>
    </xdr:from>
    <xdr:to>
      <xdr:col>15</xdr:col>
      <xdr:colOff>101600</xdr:colOff>
      <xdr:row>76</xdr:row>
      <xdr:rowOff>111892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103019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162895</xdr:rowOff>
    </xdr:from>
    <xdr:to>
      <xdr:col>10</xdr:col>
      <xdr:colOff>114300</xdr:colOff>
      <xdr:row>76</xdr:row>
      <xdr:rowOff>79959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21645"/>
          <a:ext cx="8890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16890</xdr:rowOff>
    </xdr:from>
    <xdr:to>
      <xdr:col>10</xdr:col>
      <xdr:colOff>165100</xdr:colOff>
      <xdr:row>76</xdr:row>
      <xdr:rowOff>118490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135018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113193</xdr:rowOff>
    </xdr:from>
    <xdr:to>
      <xdr:col>6</xdr:col>
      <xdr:colOff>38100</xdr:colOff>
      <xdr:row>77</xdr:row>
      <xdr:rowOff>43343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4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3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136632</xdr:rowOff>
    </xdr:from>
    <xdr:to>
      <xdr:col>24</xdr:col>
      <xdr:colOff>114300</xdr:colOff>
      <xdr:row>72</xdr:row>
      <xdr:rowOff>66782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159509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6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65659</xdr:rowOff>
    </xdr:from>
    <xdr:to>
      <xdr:col>20</xdr:col>
      <xdr:colOff>38100</xdr:colOff>
      <xdr:row>74</xdr:row>
      <xdr:rowOff>167259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2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40056</xdr:rowOff>
    </xdr:from>
    <xdr:to>
      <xdr:col>15</xdr:col>
      <xdr:colOff>101600</xdr:colOff>
      <xdr:row>73</xdr:row>
      <xdr:rowOff>141656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158183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3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29159</xdr:rowOff>
    </xdr:from>
    <xdr:to>
      <xdr:col>10</xdr:col>
      <xdr:colOff>165100</xdr:colOff>
      <xdr:row>76</xdr:row>
      <xdr:rowOff>130759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121886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5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112095</xdr:rowOff>
    </xdr:from>
    <xdr:to>
      <xdr:col>6</xdr:col>
      <xdr:colOff>38100</xdr:colOff>
      <xdr:row>76</xdr:row>
      <xdr:rowOff>42245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58772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4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56327</xdr:rowOff>
    </xdr:from>
    <xdr:to>
      <xdr:col>24</xdr:col>
      <xdr:colOff>63500</xdr:colOff>
      <xdr:row>98</xdr:row>
      <xdr:rowOff>42104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86977"/>
          <a:ext cx="838200" cy="1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56327</xdr:rowOff>
    </xdr:from>
    <xdr:to>
      <xdr:col>19</xdr:col>
      <xdr:colOff>177800</xdr:colOff>
      <xdr:row>97</xdr:row>
      <xdr:rowOff>131226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6977"/>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131226</xdr:rowOff>
    </xdr:from>
    <xdr:to>
      <xdr:col>15</xdr:col>
      <xdr:colOff>50800</xdr:colOff>
      <xdr:row>98</xdr:row>
      <xdr:rowOff>119649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61876"/>
          <a:ext cx="889000" cy="1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108316</xdr:rowOff>
    </xdr:from>
    <xdr:to>
      <xdr:col>10</xdr:col>
      <xdr:colOff>114300</xdr:colOff>
      <xdr:row>98</xdr:row>
      <xdr:rowOff>119649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0416"/>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42771</xdr:rowOff>
    </xdr:from>
    <xdr:to>
      <xdr:col>10</xdr:col>
      <xdr:colOff>165100</xdr:colOff>
      <xdr:row>94</xdr:row>
      <xdr:rowOff>144371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5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160898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44323</xdr:rowOff>
    </xdr:from>
    <xdr:to>
      <xdr:col>6</xdr:col>
      <xdr:colOff>38100</xdr:colOff>
      <xdr:row>95</xdr:row>
      <xdr:rowOff>145923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3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162450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162754</xdr:rowOff>
    </xdr:from>
    <xdr:to>
      <xdr:col>24</xdr:col>
      <xdr:colOff>114300</xdr:colOff>
      <xdr:row>98</xdr:row>
      <xdr:rowOff>92904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5527</xdr:rowOff>
    </xdr:from>
    <xdr:to>
      <xdr:col>20</xdr:col>
      <xdr:colOff>38100</xdr:colOff>
      <xdr:row>97</xdr:row>
      <xdr:rowOff>107127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98254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80426</xdr:rowOff>
    </xdr:from>
    <xdr:to>
      <xdr:col>15</xdr:col>
      <xdr:colOff>101600</xdr:colOff>
      <xdr:row>98</xdr:row>
      <xdr:rowOff>10576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68849</xdr:rowOff>
    </xdr:from>
    <xdr:to>
      <xdr:col>10</xdr:col>
      <xdr:colOff>165100</xdr:colOff>
      <xdr:row>98</xdr:row>
      <xdr:rowOff>170449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161576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57516</xdr:rowOff>
    </xdr:from>
    <xdr:to>
      <xdr:col>6</xdr:col>
      <xdr:colOff>38100</xdr:colOff>
      <xdr:row>98</xdr:row>
      <xdr:rowOff>159116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150243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153873</xdr:rowOff>
    </xdr:from>
    <xdr:to>
      <xdr:col>55</xdr:col>
      <xdr:colOff>0</xdr:colOff>
      <xdr:row>36</xdr:row>
      <xdr:rowOff>158902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2607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158902</xdr:rowOff>
    </xdr:from>
    <xdr:to>
      <xdr:col>50</xdr:col>
      <xdr:colOff>114300</xdr:colOff>
      <xdr:row>36</xdr:row>
      <xdr:rowOff>163017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3110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94759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163017</xdr:rowOff>
    </xdr:from>
    <xdr:to>
      <xdr:col>45</xdr:col>
      <xdr:colOff>177800</xdr:colOff>
      <xdr:row>36</xdr:row>
      <xdr:rowOff>165760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3521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165760</xdr:rowOff>
    </xdr:from>
    <xdr:to>
      <xdr:col>41</xdr:col>
      <xdr:colOff>50800</xdr:colOff>
      <xdr:row>36</xdr:row>
      <xdr:rowOff>168961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379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15748</xdr:rowOff>
    </xdr:from>
    <xdr:to>
      <xdr:col>41</xdr:col>
      <xdr:colOff>101600</xdr:colOff>
      <xdr:row>37</xdr:row>
      <xdr:rowOff>117348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108475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103073</xdr:rowOff>
    </xdr:from>
    <xdr:to>
      <xdr:col>55</xdr:col>
      <xdr:colOff>50800</xdr:colOff>
      <xdr:row>37</xdr:row>
      <xdr:rowOff>33223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125950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26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108102</xdr:rowOff>
    </xdr:from>
    <xdr:to>
      <xdr:col>50</xdr:col>
      <xdr:colOff>165100</xdr:colOff>
      <xdr:row>37</xdr:row>
      <xdr:rowOff>38252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54779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05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112217</xdr:rowOff>
    </xdr:from>
    <xdr:to>
      <xdr:col>46</xdr:col>
      <xdr:colOff>38100</xdr:colOff>
      <xdr:row>37</xdr:row>
      <xdr:rowOff>42367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33494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7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114960</xdr:rowOff>
    </xdr:from>
    <xdr:to>
      <xdr:col>41</xdr:col>
      <xdr:colOff>101600</xdr:colOff>
      <xdr:row>37</xdr:row>
      <xdr:rowOff>45110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61637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0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118161</xdr:rowOff>
    </xdr:from>
    <xdr:to>
      <xdr:col>36</xdr:col>
      <xdr:colOff>165100</xdr:colOff>
      <xdr:row>37</xdr:row>
      <xdr:rowOff>48311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64838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06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30854</xdr:rowOff>
    </xdr:from>
    <xdr:to>
      <xdr:col>55</xdr:col>
      <xdr:colOff>0</xdr:colOff>
      <xdr:row>55</xdr:row>
      <xdr:rowOff>57224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60604"/>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30854</xdr:rowOff>
    </xdr:from>
    <xdr:to>
      <xdr:col>50</xdr:col>
      <xdr:colOff>114300</xdr:colOff>
      <xdr:row>55</xdr:row>
      <xdr:rowOff>49582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60604"/>
          <a:ext cx="8890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49582</xdr:rowOff>
    </xdr:from>
    <xdr:to>
      <xdr:col>45</xdr:col>
      <xdr:colOff>177800</xdr:colOff>
      <xdr:row>55</xdr:row>
      <xdr:rowOff>146607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79332"/>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132614</xdr:rowOff>
    </xdr:from>
    <xdr:to>
      <xdr:col>41</xdr:col>
      <xdr:colOff>50800</xdr:colOff>
      <xdr:row>55</xdr:row>
      <xdr:rowOff>146607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62364"/>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114487</xdr:rowOff>
    </xdr:from>
    <xdr:to>
      <xdr:col>41</xdr:col>
      <xdr:colOff>101600</xdr:colOff>
      <xdr:row>52</xdr:row>
      <xdr:rowOff>44637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88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61164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86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14181</xdr:rowOff>
    </xdr:from>
    <xdr:to>
      <xdr:col>36</xdr:col>
      <xdr:colOff>165100</xdr:colOff>
      <xdr:row>52</xdr:row>
      <xdr:rowOff>115781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892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132308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870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6424</xdr:rowOff>
    </xdr:from>
    <xdr:to>
      <xdr:col>55</xdr:col>
      <xdr:colOff>50800</xdr:colOff>
      <xdr:row>55</xdr:row>
      <xdr:rowOff>108024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29301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151504</xdr:rowOff>
    </xdr:from>
    <xdr:to>
      <xdr:col>50</xdr:col>
      <xdr:colOff>165100</xdr:colOff>
      <xdr:row>55</xdr:row>
      <xdr:rowOff>81654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98181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170232</xdr:rowOff>
    </xdr:from>
    <xdr:to>
      <xdr:col>46</xdr:col>
      <xdr:colOff>38100</xdr:colOff>
      <xdr:row>55</xdr:row>
      <xdr:rowOff>100382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116909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2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95807</xdr:rowOff>
    </xdr:from>
    <xdr:to>
      <xdr:col>41</xdr:col>
      <xdr:colOff>101600</xdr:colOff>
      <xdr:row>56</xdr:row>
      <xdr:rowOff>25957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17084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81814</xdr:rowOff>
    </xdr:from>
    <xdr:to>
      <xdr:col>36</xdr:col>
      <xdr:colOff>165100</xdr:colOff>
      <xdr:row>56</xdr:row>
      <xdr:rowOff>11964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3091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65798</xdr:rowOff>
    </xdr:from>
    <xdr:to>
      <xdr:col>55</xdr:col>
      <xdr:colOff>0</xdr:colOff>
      <xdr:row>78</xdr:row>
      <xdr:rowOff>118277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67448"/>
          <a:ext cx="838200" cy="2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73144</xdr:rowOff>
    </xdr:from>
    <xdr:to>
      <xdr:col>50</xdr:col>
      <xdr:colOff>114300</xdr:colOff>
      <xdr:row>77</xdr:row>
      <xdr:rowOff>65798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03344"/>
          <a:ext cx="889000" cy="16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73144</xdr:rowOff>
    </xdr:from>
    <xdr:to>
      <xdr:col>45</xdr:col>
      <xdr:colOff>177800</xdr:colOff>
      <xdr:row>77</xdr:row>
      <xdr:rowOff>55542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03344"/>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55542</xdr:rowOff>
    </xdr:from>
    <xdr:to>
      <xdr:col>41</xdr:col>
      <xdr:colOff>50800</xdr:colOff>
      <xdr:row>78</xdr:row>
      <xdr:rowOff>132124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57192"/>
          <a:ext cx="889000" cy="2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134065</xdr:rowOff>
    </xdr:from>
    <xdr:to>
      <xdr:col>41</xdr:col>
      <xdr:colOff>101600</xdr:colOff>
      <xdr:row>74</xdr:row>
      <xdr:rowOff>64215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80742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133542</xdr:rowOff>
    </xdr:from>
    <xdr:to>
      <xdr:col>36</xdr:col>
      <xdr:colOff>165100</xdr:colOff>
      <xdr:row>75</xdr:row>
      <xdr:rowOff>63692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80219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67477</xdr:rowOff>
    </xdr:from>
    <xdr:to>
      <xdr:col>55</xdr:col>
      <xdr:colOff>50800</xdr:colOff>
      <xdr:row>78</xdr:row>
      <xdr:rowOff>169077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153854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14998</xdr:rowOff>
    </xdr:from>
    <xdr:to>
      <xdr:col>50</xdr:col>
      <xdr:colOff>165100</xdr:colOff>
      <xdr:row>77</xdr:row>
      <xdr:rowOff>116598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107725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22344</xdr:rowOff>
    </xdr:from>
    <xdr:to>
      <xdr:col>46</xdr:col>
      <xdr:colOff>38100</xdr:colOff>
      <xdr:row>76</xdr:row>
      <xdr:rowOff>123944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115071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4742</xdr:rowOff>
    </xdr:from>
    <xdr:to>
      <xdr:col>41</xdr:col>
      <xdr:colOff>101600</xdr:colOff>
      <xdr:row>77</xdr:row>
      <xdr:rowOff>106342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29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81324</xdr:rowOff>
    </xdr:from>
    <xdr:to>
      <xdr:col>36</xdr:col>
      <xdr:colOff>165100</xdr:colOff>
      <xdr:row>79</xdr:row>
      <xdr:rowOff>11474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2601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111964</xdr:rowOff>
    </xdr:from>
    <xdr:to>
      <xdr:col>55</xdr:col>
      <xdr:colOff>0</xdr:colOff>
      <xdr:row>97</xdr:row>
      <xdr:rowOff>24637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71164"/>
          <a:ext cx="838200" cy="8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111964</xdr:rowOff>
    </xdr:from>
    <xdr:to>
      <xdr:col>50</xdr:col>
      <xdr:colOff>114300</xdr:colOff>
      <xdr:row>96</xdr:row>
      <xdr:rowOff>121907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71164"/>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121907</xdr:rowOff>
    </xdr:from>
    <xdr:to>
      <xdr:col>45</xdr:col>
      <xdr:colOff>177800</xdr:colOff>
      <xdr:row>96</xdr:row>
      <xdr:rowOff>164922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81107"/>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92036</xdr:rowOff>
    </xdr:from>
    <xdr:to>
      <xdr:col>41</xdr:col>
      <xdr:colOff>50800</xdr:colOff>
      <xdr:row>96</xdr:row>
      <xdr:rowOff>164922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51236"/>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119532</xdr:rowOff>
    </xdr:from>
    <xdr:to>
      <xdr:col>41</xdr:col>
      <xdr:colOff>101600</xdr:colOff>
      <xdr:row>95</xdr:row>
      <xdr:rowOff>49682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3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66209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106445</xdr:rowOff>
    </xdr:from>
    <xdr:to>
      <xdr:col>36</xdr:col>
      <xdr:colOff>165100</xdr:colOff>
      <xdr:row>95</xdr:row>
      <xdr:rowOff>36595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53122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145287</xdr:rowOff>
    </xdr:from>
    <xdr:to>
      <xdr:col>55</xdr:col>
      <xdr:colOff>50800</xdr:colOff>
      <xdr:row>97</xdr:row>
      <xdr:rowOff>75437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60214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61164</xdr:rowOff>
    </xdr:from>
    <xdr:to>
      <xdr:col>50</xdr:col>
      <xdr:colOff>165100</xdr:colOff>
      <xdr:row>96</xdr:row>
      <xdr:rowOff>162764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153891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71107</xdr:rowOff>
    </xdr:from>
    <xdr:to>
      <xdr:col>46</xdr:col>
      <xdr:colOff>38100</xdr:colOff>
      <xdr:row>97</xdr:row>
      <xdr:rowOff>1257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163834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114122</xdr:rowOff>
    </xdr:from>
    <xdr:to>
      <xdr:col>41</xdr:col>
      <xdr:colOff>101600</xdr:colOff>
      <xdr:row>97</xdr:row>
      <xdr:rowOff>44272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35399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41236</xdr:rowOff>
    </xdr:from>
    <xdr:to>
      <xdr:col>36</xdr:col>
      <xdr:colOff>165100</xdr:colOff>
      <xdr:row>96</xdr:row>
      <xdr:rowOff>142836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133963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60902</xdr:rowOff>
    </xdr:from>
    <xdr:to>
      <xdr:col>85</xdr:col>
      <xdr:colOff>127000</xdr:colOff>
      <xdr:row>38</xdr:row>
      <xdr:rowOff>69300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76002"/>
          <a:ext cx="8382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69300</xdr:rowOff>
    </xdr:from>
    <xdr:to>
      <xdr:col>81</xdr:col>
      <xdr:colOff>50800</xdr:colOff>
      <xdr:row>38</xdr:row>
      <xdr:rowOff>78614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8440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65067</xdr:rowOff>
    </xdr:from>
    <xdr:to>
      <xdr:col>76</xdr:col>
      <xdr:colOff>114300</xdr:colOff>
      <xdr:row>38</xdr:row>
      <xdr:rowOff>78614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80167"/>
          <a:ext cx="889000" cy="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5269</xdr:rowOff>
    </xdr:from>
    <xdr:to>
      <xdr:col>71</xdr:col>
      <xdr:colOff>177800</xdr:colOff>
      <xdr:row>38</xdr:row>
      <xdr:rowOff>65067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20369"/>
          <a:ext cx="8890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119354</xdr:rowOff>
    </xdr:from>
    <xdr:to>
      <xdr:col>72</xdr:col>
      <xdr:colOff>38100</xdr:colOff>
      <xdr:row>38</xdr:row>
      <xdr:rowOff>49504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66031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119957</xdr:rowOff>
    </xdr:from>
    <xdr:to>
      <xdr:col>67</xdr:col>
      <xdr:colOff>101600</xdr:colOff>
      <xdr:row>38</xdr:row>
      <xdr:rowOff>50107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6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66634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10102</xdr:rowOff>
    </xdr:from>
    <xdr:to>
      <xdr:col>85</xdr:col>
      <xdr:colOff>177800</xdr:colOff>
      <xdr:row>38</xdr:row>
      <xdr:rowOff>111702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96479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18500</xdr:rowOff>
    </xdr:from>
    <xdr:to>
      <xdr:col>81</xdr:col>
      <xdr:colOff>101600</xdr:colOff>
      <xdr:row>38</xdr:row>
      <xdr:rowOff>120100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111227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27814</xdr:rowOff>
    </xdr:from>
    <xdr:to>
      <xdr:col>76</xdr:col>
      <xdr:colOff>165100</xdr:colOff>
      <xdr:row>38</xdr:row>
      <xdr:rowOff>129414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120541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14267</xdr:rowOff>
    </xdr:from>
    <xdr:to>
      <xdr:col>72</xdr:col>
      <xdr:colOff>38100</xdr:colOff>
      <xdr:row>38</xdr:row>
      <xdr:rowOff>115867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106994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125919</xdr:rowOff>
    </xdr:from>
    <xdr:to>
      <xdr:col>67</xdr:col>
      <xdr:colOff>101600</xdr:colOff>
      <xdr:row>38</xdr:row>
      <xdr:rowOff>56069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47196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129197</xdr:rowOff>
    </xdr:from>
    <xdr:to>
      <xdr:col>85</xdr:col>
      <xdr:colOff>127000</xdr:colOff>
      <xdr:row>58</xdr:row>
      <xdr:rowOff>156934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73297"/>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5017</xdr:rowOff>
    </xdr:from>
    <xdr:to>
      <xdr:col>81</xdr:col>
      <xdr:colOff>50800</xdr:colOff>
      <xdr:row>58</xdr:row>
      <xdr:rowOff>156934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77667"/>
          <a:ext cx="889000" cy="3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85357</xdr:rowOff>
    </xdr:from>
    <xdr:to>
      <xdr:col>76</xdr:col>
      <xdr:colOff>114300</xdr:colOff>
      <xdr:row>57</xdr:row>
      <xdr:rowOff>5017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86557"/>
          <a:ext cx="889000" cy="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85357</xdr:rowOff>
    </xdr:from>
    <xdr:to>
      <xdr:col>71</xdr:col>
      <xdr:colOff>177800</xdr:colOff>
      <xdr:row>58</xdr:row>
      <xdr:rowOff>43929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86557"/>
          <a:ext cx="889000" cy="3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133959</xdr:rowOff>
    </xdr:from>
    <xdr:to>
      <xdr:col>72</xdr:col>
      <xdr:colOff>38100</xdr:colOff>
      <xdr:row>56</xdr:row>
      <xdr:rowOff>64109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80636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122225</xdr:rowOff>
    </xdr:from>
    <xdr:to>
      <xdr:col>67</xdr:col>
      <xdr:colOff>101600</xdr:colOff>
      <xdr:row>56</xdr:row>
      <xdr:rowOff>52375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68902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78397</xdr:rowOff>
    </xdr:from>
    <xdr:to>
      <xdr:col>85</xdr:col>
      <xdr:colOff>177800</xdr:colOff>
      <xdr:row>59</xdr:row>
      <xdr:rowOff>8547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164774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106134</xdr:rowOff>
    </xdr:from>
    <xdr:to>
      <xdr:col>81</xdr:col>
      <xdr:colOff>101600</xdr:colOff>
      <xdr:row>59</xdr:row>
      <xdr:rowOff>36284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27411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125667</xdr:rowOff>
    </xdr:from>
    <xdr:to>
      <xdr:col>76</xdr:col>
      <xdr:colOff>165100</xdr:colOff>
      <xdr:row>57</xdr:row>
      <xdr:rowOff>55817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46944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34557</xdr:rowOff>
    </xdr:from>
    <xdr:to>
      <xdr:col>72</xdr:col>
      <xdr:colOff>38100</xdr:colOff>
      <xdr:row>56</xdr:row>
      <xdr:rowOff>136157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164579</xdr:rowOff>
    </xdr:from>
    <xdr:to>
      <xdr:col>67</xdr:col>
      <xdr:colOff>101600</xdr:colOff>
      <xdr:row>58</xdr:row>
      <xdr:rowOff>94729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85856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26327</xdr:rowOff>
    </xdr:from>
    <xdr:to>
      <xdr:col>85</xdr:col>
      <xdr:colOff>127000</xdr:colOff>
      <xdr:row>79</xdr:row>
      <xdr:rowOff>29984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7087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29984</xdr:rowOff>
    </xdr:from>
    <xdr:to>
      <xdr:col>81</xdr:col>
      <xdr:colOff>50800</xdr:colOff>
      <xdr:row>79</xdr:row>
      <xdr:rowOff>42266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4534"/>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34086</xdr:rowOff>
    </xdr:from>
    <xdr:to>
      <xdr:col>76</xdr:col>
      <xdr:colOff>114300</xdr:colOff>
      <xdr:row>79</xdr:row>
      <xdr:rowOff>42266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8636"/>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150050</xdr:rowOff>
    </xdr:from>
    <xdr:to>
      <xdr:col>71</xdr:col>
      <xdr:colOff>177800</xdr:colOff>
      <xdr:row>79</xdr:row>
      <xdr:rowOff>34086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23150"/>
          <a:ext cx="889000" cy="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72530</xdr:rowOff>
    </xdr:from>
    <xdr:to>
      <xdr:col>72</xdr:col>
      <xdr:colOff>38100</xdr:colOff>
      <xdr:row>79</xdr:row>
      <xdr:rowOff>2680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19207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170662</xdr:rowOff>
    </xdr:from>
    <xdr:to>
      <xdr:col>67</xdr:col>
      <xdr:colOff>101600</xdr:colOff>
      <xdr:row>78</xdr:row>
      <xdr:rowOff>100812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7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117339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14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146977</xdr:rowOff>
    </xdr:from>
    <xdr:to>
      <xdr:col>85</xdr:col>
      <xdr:colOff>177800</xdr:colOff>
      <xdr:row>79</xdr:row>
      <xdr:rowOff>77127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61904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150634</xdr:rowOff>
    </xdr:from>
    <xdr:to>
      <xdr:col>81</xdr:col>
      <xdr:colOff>101600</xdr:colOff>
      <xdr:row>79</xdr:row>
      <xdr:rowOff>80784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71911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162916</xdr:rowOff>
    </xdr:from>
    <xdr:to>
      <xdr:col>76</xdr:col>
      <xdr:colOff>165100</xdr:colOff>
      <xdr:row>79</xdr:row>
      <xdr:rowOff>93066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84193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154736</xdr:rowOff>
    </xdr:from>
    <xdr:to>
      <xdr:col>72</xdr:col>
      <xdr:colOff>38100</xdr:colOff>
      <xdr:row>79</xdr:row>
      <xdr:rowOff>84886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76013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99250</xdr:rowOff>
    </xdr:from>
    <xdr:to>
      <xdr:col>67</xdr:col>
      <xdr:colOff>101600</xdr:colOff>
      <xdr:row>79</xdr:row>
      <xdr:rowOff>29400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20527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6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98501</xdr:rowOff>
    </xdr:from>
    <xdr:to>
      <xdr:col>85</xdr:col>
      <xdr:colOff>127000</xdr:colOff>
      <xdr:row>95</xdr:row>
      <xdr:rowOff>103632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86251"/>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103632</xdr:rowOff>
    </xdr:from>
    <xdr:to>
      <xdr:col>81</xdr:col>
      <xdr:colOff>50800</xdr:colOff>
      <xdr:row>95</xdr:row>
      <xdr:rowOff>161607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91382"/>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161607</xdr:rowOff>
    </xdr:from>
    <xdr:to>
      <xdr:col>76</xdr:col>
      <xdr:colOff>114300</xdr:colOff>
      <xdr:row>96</xdr:row>
      <xdr:rowOff>51879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4935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142647</xdr:rowOff>
    </xdr:from>
    <xdr:to>
      <xdr:col>71</xdr:col>
      <xdr:colOff>177800</xdr:colOff>
      <xdr:row>96</xdr:row>
      <xdr:rowOff>51879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30397"/>
          <a:ext cx="889000" cy="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36410</xdr:rowOff>
    </xdr:from>
    <xdr:to>
      <xdr:col>72</xdr:col>
      <xdr:colOff>38100</xdr:colOff>
      <xdr:row>93</xdr:row>
      <xdr:rowOff>138010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59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154537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7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72543</xdr:rowOff>
    </xdr:from>
    <xdr:to>
      <xdr:col>67</xdr:col>
      <xdr:colOff>101600</xdr:colOff>
      <xdr:row>94</xdr:row>
      <xdr:rowOff>2693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19220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7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47701</xdr:rowOff>
    </xdr:from>
    <xdr:to>
      <xdr:col>85</xdr:col>
      <xdr:colOff>177800</xdr:colOff>
      <xdr:row>95</xdr:row>
      <xdr:rowOff>149301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26128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52832</xdr:rowOff>
    </xdr:from>
    <xdr:to>
      <xdr:col>81</xdr:col>
      <xdr:colOff>101600</xdr:colOff>
      <xdr:row>95</xdr:row>
      <xdr:rowOff>154432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145559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110807</xdr:rowOff>
    </xdr:from>
    <xdr:to>
      <xdr:col>76</xdr:col>
      <xdr:colOff>165100</xdr:colOff>
      <xdr:row>96</xdr:row>
      <xdr:rowOff>40957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32084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1079</xdr:rowOff>
    </xdr:from>
    <xdr:to>
      <xdr:col>72</xdr:col>
      <xdr:colOff>38100</xdr:colOff>
      <xdr:row>96</xdr:row>
      <xdr:rowOff>102679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93806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91847</xdr:rowOff>
    </xdr:from>
    <xdr:to>
      <xdr:col>67</xdr:col>
      <xdr:colOff>101600</xdr:colOff>
      <xdr:row>96</xdr:row>
      <xdr:rowOff>21997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43180</xdr:rowOff>
    </xdr:from>
    <xdr:to>
      <xdr:col>102</xdr:col>
      <xdr:colOff>165100</xdr:colOff>
      <xdr:row>37</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161307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79756</xdr:rowOff>
    </xdr:from>
    <xdr:to>
      <xdr:col>98</xdr:col>
      <xdr:colOff>38100</xdr:colOff>
      <xdr:row>39</xdr:row>
      <xdr:rowOff>9906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26433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みると、総務費（住民一人当たりコスト前年度比５．９％増）、民生費（住民一人当たりコスト前年度比１４．８％増）、消防費（住民一人当たりコスト前年度比１１．９％増）が大きく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総務費については、各種選挙費用（参議院議員・県知事選挙）が減少したものの、ふるさと納税の伸びに伴い、業務委託料等の関係経費が増加したことが一番の要因となっている。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については、住民税非課税世帯への臨時給付金・重点支援臨時特別交付金の給付金費の増加、障がい者自立支援給付費の増加、障がい児施設措置費の増加などの社会福祉関連経費、老人福祉館移転に伴う解体工事・実施設計による増加などの老人福祉関連経費、特定教育・保育施設給付委託料の増加などの児童福祉関連経費が大きな要因となっている。その大部分が占める扶助費については、今後も横ばいもしくは増加傾向で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小型ポンプ付積載車購入、消防団詰所移転工事、広域消防委託金の増などが、増加の要因となっている。消防費については、広域消防関連経の増加が予定されているため、今後も増加傾向の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コロナワクチン接種委託の減少、東諸葬祭場改修工事の終了に伴い大きく減、商工費については、物価高騰対策等であるポイント還元業務委託、プレミアム商品券発行事業の減により、経費が大きく減に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前年度に比べ０．３ポイントの増となっている。これは、歳出不用額が減となった一方で、歳入では予算に対しての収入が前年度より増となったことが要因である。財政調整基金については、近年積み増しに努めてきた。令和４年度は新型コロナウイルス関連・臨時特別給付金等での不用額発生により、令和５年度については、ふるさと納税や普通交付税の増額などにより、積み増しが可能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決算となっており、連結実質赤字比率はマイナス非表示となっており、健全な財政状況が保たれている。しかし、下水道事業会計については、一般会計からの繰入によって黒字決算となっている状況である。一般会計の財政を圧迫する要因ともなっており、接続加入率の向上や料金見直し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上水道事業は、平成２８年度に料金改定を行っている。浄水場整備事業、水道管の耐震化や漏水多発地区の布設替え等を今後予定しているため、その経費が経営を圧迫する可能性がある。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その他特別会計についても、保険基盤安定・医療費負担の増などにより一般会計からの繰出金が増加しており、一般会計の財政負担を圧迫する要因の一つとなっている。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債残高が多額となり、将来の財政負担が懸念材料となっているが、借入れにあたっては普通交付税措置のある有利な起債の借入れに努めていること、財政長期計画に基づき起債額の抑制に努めてきたことから、今後は減少傾向に推移していくと想定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５年度は、まちづくり交付金等の元利償還金が減少。前年度比で７百万円の減となった。公営企業分元利償還金も減。それに伴い、実質公債費比率の分子が減少。分母である標準財政規模も増えており、単年度で比較した実質公債費率は１．６ポイント減となった。今後も起債抑制に努め、実質公債費率の減少に繋げていきたい。</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債の償還財源として積み立てた額は無し。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令和５年度については、起債発行額が元金償還額を下回ったため、地方債残高が減少（６億１７百万円の減）したことや、充当可能基金が増となったことが要因で将来負担比率（分子）が減少した。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起債抑制、税の徴収強化及び事業見直し等により収入の確保と経費削減に努め、基金の積み増し、財政の健全化を図っていく。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宮崎県国富町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が原資となっている元気づくり基金は増加、森林環境譲与税の増加、さらに、財政調整基金は当初予算での財源不足による取崩額以上の積立てが可能となったことが影響し増となったため、基金全体としては１億５１百万円（前年度比７％増）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地震や台風等の災害対応など、緊急の財政需要に対応するため、財政調整基金の基金残高を維持しながら、公共施設等整備基金等への積増しを行い、今後の施設更新等に備えるように努めていく。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○公共施設等整備基金：公用または公共の用に供する施設の整備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○元気づくり基金：住民参加によるまちづくり、社会的弱者・子ども達の健全育成等の支援</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○ふるさと農村活性化基金：土地改良施設の機能を適正に発揮させるための集落共同活動の支援</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○木脇地区地域振興事業基金：広域のごみ処理施設であるエコクリーンプラザみやざきの利用延長に伴い、周辺地域の環境整備及び地域住民の福祉の向上を図る（Ｒ３新規）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○新型コロナウイルス感染症緊急対策利子補給基金：新型コロナウイルス感染症緊急対策貸付の融資を受けた町内の事業所に対して、当該融資における利子補給を行う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○森林環境譲与税基金：森林環境譲与税を受入れ、森林整備事業に活用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○公共施設等整備基金：公共施設等整備基金運用収益等により、若干の積立て増。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○社会福祉基金：こども医療費の助成範囲拡充に対応するため、１０百万円を取崩し減。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○元気づくり基金：前年度のふるさと納税寄附金積立て分を取崩し、５年度寄付額を積立て１億２百万円程の増。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○ふるさと農村活性化基金：今年度積立て無し。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○木脇地区地域振興事業基金：関連事業起債元利償還金に対応するため、０．５百万円程取崩し減。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○新型コロナウイルス感染症緊急対策利子補給基金：令和５年度新型コロナウイルス感染症緊急対策利子補給補助金として３百万円程を取崩し減。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○森林環境譲与税基金：森林環境譲与税を上入れ、事業充当残分の２．３百万円程積立て増。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○公共施設等整備基金：老朽化した施設の改修、施設の集約・複合化などに備えるため、財政調整基金との調整を図りながら積極的に積立てを図る。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○社会福祉基金：財政調整基金の維持、公共施設等整備基金への積立を優先することとし、基金の積立ては予定していない。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○元気づくり基金：ふるさと納税寄附金を積立て、翌年度に目的別に充当しているため、今後も流動的である。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○ふるさと農村活性化基金：財政調整基金の維持、公共施設等整備基金への積立を優先することとし、基金の積立ては予定していない。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○木脇地区地域振興事業基金：エコクリーンプラザみやざきの周辺地域の環境整備事業に充当。関連事業元利償還金に充当予定であり今後も減少。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○新型コロナウイルス感染症対策利子補給基金：令和６年度に終了。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○森林環境譲与税：今後も事業充当残分の積立を行っていく。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令和５年度の基金残高は、１３億１百万円程となっており、前年度から５９百万円の増となっている。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点では財源不足を補うため、２億５０百万円の取崩しを行った。令和４年度決算による歳計剰余金処分で１億８３百万円の積立て、さらに最終補正での留保財源を１億２６百万円程を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地震や台風等の災害対応などを含む将来的な財政需要に対応するため、前年度決算の歳計剰余金処分及び最終補正時に留保財源を積立て基金残高を維持していけるよう努めていく。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令和５年度の基金残高は５２百万円程。前年度の基金残高も５２百万円程のため、ほぼ変わらない。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町債償還の財源確保として積立ての増額を図りたいところであるが、厳しい財政状況により今後も同程度で推移する見込み。起債抑制を図ってきたため、今後は償還額も減少の見込みである。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10744012</v>
      </c>
      <c r="BO4" s="358"/>
      <c r="BP4" s="358"/>
      <c r="BQ4" s="358"/>
      <c r="BR4" s="358"/>
      <c r="BS4" s="358"/>
      <c r="BT4" s="358"/>
      <c r="BU4" s="359"/>
      <c r="BV4" s="357">
        <v>10341703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7.1</v>
      </c>
      <c r="CU4" s="364"/>
      <c r="CV4" s="364"/>
      <c r="CW4" s="364"/>
      <c r="CX4" s="364"/>
      <c r="CY4" s="364"/>
      <c r="CZ4" s="364"/>
      <c r="DA4" s="365"/>
      <c r="DB4" s="363">
        <v>6.8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10091272</v>
      </c>
      <c r="BO5" s="395"/>
      <c r="BP5" s="395"/>
      <c r="BQ5" s="395"/>
      <c r="BR5" s="395"/>
      <c r="BS5" s="395"/>
      <c r="BT5" s="395"/>
      <c r="BU5" s="396"/>
      <c r="BV5" s="394">
        <v>9941967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91.5</v>
      </c>
      <c r="CU5" s="392"/>
      <c r="CV5" s="392"/>
      <c r="CW5" s="392"/>
      <c r="CX5" s="392"/>
      <c r="CY5" s="392"/>
      <c r="CZ5" s="392"/>
      <c r="DA5" s="393"/>
      <c r="DB5" s="391">
        <v>89.7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652740</v>
      </c>
      <c r="BO6" s="395"/>
      <c r="BP6" s="395"/>
      <c r="BQ6" s="395"/>
      <c r="BR6" s="395"/>
      <c r="BS6" s="395"/>
      <c r="BT6" s="395"/>
      <c r="BU6" s="396"/>
      <c r="BV6" s="394">
        <v>399736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91.8</v>
      </c>
      <c r="CU6" s="432"/>
      <c r="CV6" s="432"/>
      <c r="CW6" s="432"/>
      <c r="CX6" s="432"/>
      <c r="CY6" s="432"/>
      <c r="CZ6" s="432"/>
      <c r="DA6" s="433"/>
      <c r="DB6" s="431">
        <v>91.2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265971</v>
      </c>
      <c r="BO7" s="395"/>
      <c r="BP7" s="395"/>
      <c r="BQ7" s="395"/>
      <c r="BR7" s="395"/>
      <c r="BS7" s="395"/>
      <c r="BT7" s="395"/>
      <c r="BU7" s="396"/>
      <c r="BV7" s="394">
        <v>34317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5465635</v>
      </c>
      <c r="CU7" s="395"/>
      <c r="CV7" s="395"/>
      <c r="CW7" s="395"/>
      <c r="CX7" s="395"/>
      <c r="CY7" s="395"/>
      <c r="CZ7" s="395"/>
      <c r="DA7" s="396"/>
      <c r="DB7" s="394">
        <v>5390270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386769</v>
      </c>
      <c r="BO8" s="395"/>
      <c r="BP8" s="395"/>
      <c r="BQ8" s="395"/>
      <c r="BR8" s="395"/>
      <c r="BS8" s="395"/>
      <c r="BT8" s="395"/>
      <c r="BU8" s="396"/>
      <c r="BV8" s="394">
        <v>365419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0.46</v>
      </c>
      <c r="CU8" s="435"/>
      <c r="CV8" s="435"/>
      <c r="CW8" s="435"/>
      <c r="CX8" s="435"/>
      <c r="CY8" s="435"/>
      <c r="CZ8" s="435"/>
      <c r="DA8" s="436"/>
      <c r="DB8" s="434">
        <v>0.48</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18398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21350</v>
      </c>
      <c r="BO9" s="395"/>
      <c r="BP9" s="395"/>
      <c r="BQ9" s="395"/>
      <c r="BR9" s="395"/>
      <c r="BS9" s="395"/>
      <c r="BT9" s="395"/>
      <c r="BU9" s="396"/>
      <c r="BV9" s="394">
        <v>-57069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13.2</v>
      </c>
      <c r="CU9" s="392"/>
      <c r="CV9" s="392"/>
      <c r="CW9" s="392"/>
      <c r="CX9" s="392"/>
      <c r="CY9" s="392"/>
      <c r="CZ9" s="392"/>
      <c r="DA9" s="393"/>
      <c r="DB9" s="391">
        <v>14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19606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126486</v>
      </c>
      <c r="BO10" s="395"/>
      <c r="BP10" s="395"/>
      <c r="BQ10" s="395"/>
      <c r="BR10" s="395"/>
      <c r="BS10" s="395"/>
      <c r="BT10" s="395"/>
      <c r="BU10" s="396"/>
      <c r="BV10" s="394">
        <v>121337</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18405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250000</v>
      </c>
      <c r="BO12" s="395"/>
      <c r="BP12" s="395"/>
      <c r="BQ12" s="395"/>
      <c r="BR12" s="395"/>
      <c r="BS12" s="395"/>
      <c r="BT12" s="395"/>
      <c r="BU12" s="396"/>
      <c r="BV12" s="394">
        <v>280000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18203</v>
      </c>
      <c r="S13" s="479"/>
      <c r="T13" s="479"/>
      <c r="U13" s="479"/>
      <c r="V13" s="480"/>
      <c r="W13" s="410" t="s">
        <v>131</v>
      </c>
      <c r="X13" s="411"/>
      <c r="Y13" s="411"/>
      <c r="Z13" s="411"/>
      <c r="AA13" s="411"/>
      <c r="AB13" s="401"/>
      <c r="AC13" s="445">
        <v>1763</v>
      </c>
      <c r="AD13" s="446"/>
      <c r="AE13" s="446"/>
      <c r="AF13" s="446"/>
      <c r="AG13" s="488"/>
      <c r="AH13" s="445">
        <v>1970</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-102164</v>
      </c>
      <c r="BO13" s="395"/>
      <c r="BP13" s="395"/>
      <c r="BQ13" s="395"/>
      <c r="BR13" s="395"/>
      <c r="BS13" s="395"/>
      <c r="BT13" s="395"/>
      <c r="BU13" s="396"/>
      <c r="BV13" s="394">
        <v>-215732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11.3</v>
      </c>
      <c r="CU13" s="392"/>
      <c r="CV13" s="392"/>
      <c r="CW13" s="392"/>
      <c r="CX13" s="392"/>
      <c r="CY13" s="392"/>
      <c r="CZ13" s="392"/>
      <c r="DA13" s="393"/>
      <c r="DB13" s="391">
        <v>10.4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18695</v>
      </c>
      <c r="S14" s="479"/>
      <c r="T14" s="479"/>
      <c r="U14" s="479"/>
      <c r="V14" s="480"/>
      <c r="W14" s="384"/>
      <c r="X14" s="385"/>
      <c r="Y14" s="385"/>
      <c r="Z14" s="385"/>
      <c r="AA14" s="385"/>
      <c r="AB14" s="374"/>
      <c r="AC14" s="481">
        <v>18.8</v>
      </c>
      <c r="AD14" s="482"/>
      <c r="AE14" s="482"/>
      <c r="AF14" s="482"/>
      <c r="AG14" s="483"/>
      <c r="AH14" s="481">
        <v>20.399999999999999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57.5</v>
      </c>
      <c r="CU14" s="493"/>
      <c r="CV14" s="493"/>
      <c r="CW14" s="493"/>
      <c r="CX14" s="493"/>
      <c r="CY14" s="493"/>
      <c r="CZ14" s="493"/>
      <c r="DA14" s="494"/>
      <c r="DB14" s="492">
        <v>73.5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18541</v>
      </c>
      <c r="S15" s="479"/>
      <c r="T15" s="479"/>
      <c r="U15" s="479"/>
      <c r="V15" s="480"/>
      <c r="W15" s="410" t="s">
        <v>137</v>
      </c>
      <c r="X15" s="411"/>
      <c r="Y15" s="411"/>
      <c r="Z15" s="411"/>
      <c r="AA15" s="411"/>
      <c r="AB15" s="401"/>
      <c r="AC15" s="445">
        <v>2151</v>
      </c>
      <c r="AD15" s="446"/>
      <c r="AE15" s="446"/>
      <c r="AF15" s="446"/>
      <c r="AG15" s="488"/>
      <c r="AH15" s="445">
        <v>2153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2195809</v>
      </c>
      <c r="BO15" s="358"/>
      <c r="BP15" s="358"/>
      <c r="BQ15" s="358"/>
      <c r="BR15" s="358"/>
      <c r="BS15" s="358"/>
      <c r="BT15" s="358"/>
      <c r="BU15" s="359"/>
      <c r="BV15" s="357">
        <v>2237525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v>
      </c>
      <c r="AD16" s="482"/>
      <c r="AE16" s="482"/>
      <c r="AF16" s="482"/>
      <c r="AG16" s="483"/>
      <c r="AH16" s="481">
        <v>22.3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4875267</v>
      </c>
      <c r="BO16" s="395"/>
      <c r="BP16" s="395"/>
      <c r="BQ16" s="395"/>
      <c r="BR16" s="395"/>
      <c r="BS16" s="395"/>
      <c r="BT16" s="395"/>
      <c r="BU16" s="396"/>
      <c r="BV16" s="394">
        <v>4734437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5454</v>
      </c>
      <c r="AD17" s="446"/>
      <c r="AE17" s="446"/>
      <c r="AF17" s="446"/>
      <c r="AG17" s="488"/>
      <c r="AH17" s="445">
        <v>5551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2743496</v>
      </c>
      <c r="BO17" s="395"/>
      <c r="BP17" s="395"/>
      <c r="BQ17" s="395"/>
      <c r="BR17" s="395"/>
      <c r="BS17" s="395"/>
      <c r="BT17" s="395"/>
      <c r="BU17" s="396"/>
      <c r="BV17" s="394">
        <v>2805684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130.63</v>
      </c>
      <c r="M18" s="518"/>
      <c r="N18" s="518"/>
      <c r="O18" s="518"/>
      <c r="P18" s="518"/>
      <c r="Q18" s="518"/>
      <c r="R18" s="519"/>
      <c r="S18" s="519"/>
      <c r="T18" s="519"/>
      <c r="U18" s="519"/>
      <c r="V18" s="520"/>
      <c r="W18" s="412"/>
      <c r="X18" s="413"/>
      <c r="Y18" s="413"/>
      <c r="Z18" s="413"/>
      <c r="AA18" s="413"/>
      <c r="AB18" s="404"/>
      <c r="AC18" s="521">
        <v>58.2</v>
      </c>
      <c r="AD18" s="522"/>
      <c r="AE18" s="522"/>
      <c r="AF18" s="522"/>
      <c r="AG18" s="523"/>
      <c r="AH18" s="521">
        <v>57.4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4986267</v>
      </c>
      <c r="BO18" s="395"/>
      <c r="BP18" s="395"/>
      <c r="BQ18" s="395"/>
      <c r="BR18" s="395"/>
      <c r="BS18" s="395"/>
      <c r="BT18" s="395"/>
      <c r="BU18" s="396"/>
      <c r="BV18" s="394">
        <v>4848897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141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6887632</v>
      </c>
      <c r="BO19" s="395"/>
      <c r="BP19" s="395"/>
      <c r="BQ19" s="395"/>
      <c r="BR19" s="395"/>
      <c r="BS19" s="395"/>
      <c r="BT19" s="395"/>
      <c r="BU19" s="396"/>
      <c r="BV19" s="394">
        <v>6509266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7494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7705464</v>
      </c>
      <c r="BO22" s="358"/>
      <c r="BP22" s="358"/>
      <c r="BQ22" s="358"/>
      <c r="BR22" s="358"/>
      <c r="BS22" s="358"/>
      <c r="BT22" s="358"/>
      <c r="BU22" s="359"/>
      <c r="BV22" s="357">
        <v>8322925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7048911</v>
      </c>
      <c r="BO23" s="395"/>
      <c r="BP23" s="395"/>
      <c r="BQ23" s="395"/>
      <c r="BR23" s="395"/>
      <c r="BS23" s="395"/>
      <c r="BT23" s="395"/>
      <c r="BU23" s="396"/>
      <c r="BV23" s="394">
        <v>7688966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7220</v>
      </c>
      <c r="R24" s="446"/>
      <c r="S24" s="446"/>
      <c r="T24" s="446"/>
      <c r="U24" s="446"/>
      <c r="V24" s="488"/>
      <c r="W24" s="540"/>
      <c r="X24" s="541"/>
      <c r="Y24" s="542"/>
      <c r="Z24" s="444" t="s">
        <v>162</v>
      </c>
      <c r="AA24" s="424"/>
      <c r="AB24" s="424"/>
      <c r="AC24" s="424"/>
      <c r="AD24" s="424"/>
      <c r="AE24" s="424"/>
      <c r="AF24" s="424"/>
      <c r="AG24" s="425"/>
      <c r="AH24" s="445">
        <v>127</v>
      </c>
      <c r="AI24" s="446"/>
      <c r="AJ24" s="446"/>
      <c r="AK24" s="446"/>
      <c r="AL24" s="488"/>
      <c r="AM24" s="445">
        <v>393700</v>
      </c>
      <c r="AN24" s="446"/>
      <c r="AO24" s="446"/>
      <c r="AP24" s="446"/>
      <c r="AQ24" s="446"/>
      <c r="AR24" s="488"/>
      <c r="AS24" s="445">
        <v>3100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4579603</v>
      </c>
      <c r="BO24" s="395"/>
      <c r="BP24" s="395"/>
      <c r="BQ24" s="395"/>
      <c r="BR24" s="395"/>
      <c r="BS24" s="395"/>
      <c r="BT24" s="395"/>
      <c r="BU24" s="396"/>
      <c r="BV24" s="394">
        <v>4879242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5790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295968</v>
      </c>
      <c r="BO25" s="358"/>
      <c r="BP25" s="358"/>
      <c r="BQ25" s="358"/>
      <c r="BR25" s="358"/>
      <c r="BS25" s="358"/>
      <c r="BT25" s="358"/>
      <c r="BU25" s="359"/>
      <c r="BV25" s="357">
        <v>430331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5520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3210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225760</v>
      </c>
      <c r="BO27" s="514"/>
      <c r="BP27" s="514"/>
      <c r="BQ27" s="514"/>
      <c r="BR27" s="514"/>
      <c r="BS27" s="514"/>
      <c r="BT27" s="514"/>
      <c r="BU27" s="515"/>
      <c r="BV27" s="513">
        <v>225760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2570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1301260</v>
      </c>
      <c r="BO28" s="358"/>
      <c r="BP28" s="358"/>
      <c r="BQ28" s="358"/>
      <c r="BR28" s="358"/>
      <c r="BS28" s="358"/>
      <c r="BT28" s="358"/>
      <c r="BU28" s="359"/>
      <c r="BV28" s="357">
        <v>1241774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11</v>
      </c>
      <c r="M29" s="446"/>
      <c r="N29" s="446"/>
      <c r="O29" s="446"/>
      <c r="P29" s="488"/>
      <c r="Q29" s="445">
        <v>2320</v>
      </c>
      <c r="R29" s="446"/>
      <c r="S29" s="446"/>
      <c r="T29" s="446"/>
      <c r="U29" s="446"/>
      <c r="V29" s="488"/>
      <c r="W29" s="543"/>
      <c r="X29" s="544"/>
      <c r="Y29" s="545"/>
      <c r="Z29" s="444" t="s">
        <v>177</v>
      </c>
      <c r="AA29" s="424"/>
      <c r="AB29" s="424"/>
      <c r="AC29" s="424"/>
      <c r="AD29" s="424"/>
      <c r="AE29" s="424"/>
      <c r="AF29" s="424"/>
      <c r="AG29" s="425"/>
      <c r="AH29" s="445">
        <v>127</v>
      </c>
      <c r="AI29" s="446"/>
      <c r="AJ29" s="446"/>
      <c r="AK29" s="446"/>
      <c r="AL29" s="488"/>
      <c r="AM29" s="445">
        <v>393700</v>
      </c>
      <c r="AN29" s="446"/>
      <c r="AO29" s="446"/>
      <c r="AP29" s="446"/>
      <c r="AQ29" s="446"/>
      <c r="AR29" s="488"/>
      <c r="AS29" s="445">
        <v>3100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51712</v>
      </c>
      <c r="BO29" s="395"/>
      <c r="BP29" s="395"/>
      <c r="BQ29" s="395"/>
      <c r="BR29" s="395"/>
      <c r="BS29" s="395"/>
      <c r="BT29" s="395"/>
      <c r="BU29" s="396"/>
      <c r="BV29" s="394">
        <v>51682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826062</v>
      </c>
      <c r="BO30" s="514"/>
      <c r="BP30" s="514"/>
      <c r="BQ30" s="514"/>
      <c r="BR30" s="514"/>
      <c r="BS30" s="514"/>
      <c r="BT30" s="514"/>
      <c r="BU30" s="515"/>
      <c r="BV30" s="513">
        <v>734961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宮崎県市町村総合事務組合（一般会計）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12</v>
      </c>
      <c r="CP34" s="584"/>
      <c r="CQ34" s="585" t="str">
        <f>IF('各会計、関係団体の財政状況及び健全化判断比率'!BS7="","",'各会計、関係団体の財政状況及び健全化判断比率'!BS7)</f>
        <v>国富町土地開発公社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宮崎県市町村総合事務組合（市町村交通災害共済事業特別会計）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宮崎県市町村総合事務組合（自治会館管理運営特別会計）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宮崎県後期高齢者医療広域連合（一般会計）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宮崎県後期高齢者医療広域連合（後期高齢者医療特別会計）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aQYMMgDJ15dEdjnDZ0iOhtaVo8XyRRJO8Y49/I/JBwatYlDXfILMCFC4OH7JeC7grYwdHFo1+PtD31h2PBIWTw==" saltValue="eWSXG9xJ4XwYZ54iNgrd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2098147</v>
      </c>
      <c r="S5" s="600"/>
      <c r="T5" s="600"/>
      <c r="U5" s="600"/>
      <c r="V5" s="600"/>
      <c r="W5" s="600"/>
      <c r="X5" s="600"/>
      <c r="Y5" s="601"/>
      <c r="Z5" s="602">
        <v>19.5</v>
      </c>
      <c r="AA5" s="602"/>
      <c r="AB5" s="602"/>
      <c r="AC5" s="602"/>
      <c r="AD5" s="603">
        <v>2098147</v>
      </c>
      <c r="AE5" s="603"/>
      <c r="AF5" s="603"/>
      <c r="AG5" s="603"/>
      <c r="AH5" s="603"/>
      <c r="AI5" s="603"/>
      <c r="AJ5" s="603"/>
      <c r="AK5" s="603"/>
      <c r="AL5" s="604">
        <v>38.6</v>
      </c>
      <c r="AM5" s="605"/>
      <c r="AN5" s="605"/>
      <c r="AO5" s="606"/>
      <c r="AP5" s="596" t="s">
        <v>216</v>
      </c>
      <c r="AQ5" s="597"/>
      <c r="AR5" s="597"/>
      <c r="AS5" s="597"/>
      <c r="AT5" s="597"/>
      <c r="AU5" s="597"/>
      <c r="AV5" s="597"/>
      <c r="AW5" s="597"/>
      <c r="AX5" s="597"/>
      <c r="AY5" s="597"/>
      <c r="AZ5" s="597"/>
      <c r="BA5" s="597"/>
      <c r="BB5" s="597"/>
      <c r="BC5" s="597"/>
      <c r="BD5" s="597"/>
      <c r="BE5" s="597"/>
      <c r="BF5" s="598"/>
      <c r="BG5" s="610">
        <v>2098147</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118244</v>
      </c>
      <c r="S6" s="611"/>
      <c r="T6" s="611"/>
      <c r="U6" s="611"/>
      <c r="V6" s="611"/>
      <c r="W6" s="611"/>
      <c r="X6" s="611"/>
      <c r="Y6" s="612"/>
      <c r="Z6" s="613">
        <v>1.1000000000000001</v>
      </c>
      <c r="AA6" s="613"/>
      <c r="AB6" s="613"/>
      <c r="AC6" s="613"/>
      <c r="AD6" s="614">
        <v>118244</v>
      </c>
      <c r="AE6" s="614"/>
      <c r="AF6" s="614"/>
      <c r="AG6" s="614"/>
      <c r="AH6" s="614"/>
      <c r="AI6" s="614"/>
      <c r="AJ6" s="614"/>
      <c r="AK6" s="614"/>
      <c r="AL6" s="615">
        <v>2.2000000000000002</v>
      </c>
      <c r="AM6" s="616"/>
      <c r="AN6" s="616"/>
      <c r="AO6" s="617"/>
      <c r="AP6" s="607" t="s">
        <v>221</v>
      </c>
      <c r="AQ6" s="608"/>
      <c r="AR6" s="608"/>
      <c r="AS6" s="608"/>
      <c r="AT6" s="608"/>
      <c r="AU6" s="608"/>
      <c r="AV6" s="608"/>
      <c r="AW6" s="608"/>
      <c r="AX6" s="608"/>
      <c r="AY6" s="608"/>
      <c r="AZ6" s="608"/>
      <c r="BA6" s="608"/>
      <c r="BB6" s="608"/>
      <c r="BC6" s="608"/>
      <c r="BD6" s="608"/>
      <c r="BE6" s="608"/>
      <c r="BF6" s="609"/>
      <c r="BG6" s="610">
        <v>2098147</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96016</v>
      </c>
      <c r="CS6" s="611"/>
      <c r="CT6" s="611"/>
      <c r="CU6" s="611"/>
      <c r="CV6" s="611"/>
      <c r="CW6" s="611"/>
      <c r="CX6" s="611"/>
      <c r="CY6" s="612"/>
      <c r="CZ6" s="604">
        <v>1</v>
      </c>
      <c r="DA6" s="605"/>
      <c r="DB6" s="605"/>
      <c r="DC6" s="621"/>
      <c r="DD6" s="619" t="s">
        <v>121</v>
      </c>
      <c r="DE6" s="611"/>
      <c r="DF6" s="611"/>
      <c r="DG6" s="611"/>
      <c r="DH6" s="611"/>
      <c r="DI6" s="611"/>
      <c r="DJ6" s="611"/>
      <c r="DK6" s="611"/>
      <c r="DL6" s="611"/>
      <c r="DM6" s="611"/>
      <c r="DN6" s="611"/>
      <c r="DO6" s="611"/>
      <c r="DP6" s="612"/>
      <c r="DQ6" s="619">
        <v>96016</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278</v>
      </c>
      <c r="S7" s="611"/>
      <c r="T7" s="611"/>
      <c r="U7" s="611"/>
      <c r="V7" s="611"/>
      <c r="W7" s="611"/>
      <c r="X7" s="611"/>
      <c r="Y7" s="612"/>
      <c r="Z7" s="613">
        <v>0</v>
      </c>
      <c r="AA7" s="613"/>
      <c r="AB7" s="613"/>
      <c r="AC7" s="613"/>
      <c r="AD7" s="614">
        <v>278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701733</v>
      </c>
      <c r="BH7" s="611"/>
      <c r="BI7" s="611"/>
      <c r="BJ7" s="611"/>
      <c r="BK7" s="611"/>
      <c r="BL7" s="611"/>
      <c r="BM7" s="611"/>
      <c r="BN7" s="612"/>
      <c r="BO7" s="613">
        <v>33.4</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1643192</v>
      </c>
      <c r="CS7" s="611"/>
      <c r="CT7" s="611"/>
      <c r="CU7" s="611"/>
      <c r="CV7" s="611"/>
      <c r="CW7" s="611"/>
      <c r="CX7" s="611"/>
      <c r="CY7" s="612"/>
      <c r="CZ7" s="613">
        <v>16.3</v>
      </c>
      <c r="DA7" s="613"/>
      <c r="DB7" s="613"/>
      <c r="DC7" s="613"/>
      <c r="DD7" s="619">
        <v>2951</v>
      </c>
      <c r="DE7" s="611"/>
      <c r="DF7" s="611"/>
      <c r="DG7" s="611"/>
      <c r="DH7" s="611"/>
      <c r="DI7" s="611"/>
      <c r="DJ7" s="611"/>
      <c r="DK7" s="611"/>
      <c r="DL7" s="611"/>
      <c r="DM7" s="611"/>
      <c r="DN7" s="611"/>
      <c r="DO7" s="611"/>
      <c r="DP7" s="612"/>
      <c r="DQ7" s="619">
        <v>955065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6007</v>
      </c>
      <c r="S8" s="611"/>
      <c r="T8" s="611"/>
      <c r="U8" s="611"/>
      <c r="V8" s="611"/>
      <c r="W8" s="611"/>
      <c r="X8" s="611"/>
      <c r="Y8" s="612"/>
      <c r="Z8" s="613">
        <v>0.1</v>
      </c>
      <c r="AA8" s="613"/>
      <c r="AB8" s="613"/>
      <c r="AC8" s="613"/>
      <c r="AD8" s="614">
        <v>6007</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30125</v>
      </c>
      <c r="BH8" s="611"/>
      <c r="BI8" s="611"/>
      <c r="BJ8" s="611"/>
      <c r="BK8" s="611"/>
      <c r="BL8" s="611"/>
      <c r="BM8" s="611"/>
      <c r="BN8" s="612"/>
      <c r="BO8" s="613">
        <v>1.4</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4152495</v>
      </c>
      <c r="CS8" s="611"/>
      <c r="CT8" s="611"/>
      <c r="CU8" s="611"/>
      <c r="CV8" s="611"/>
      <c r="CW8" s="611"/>
      <c r="CX8" s="611"/>
      <c r="CY8" s="612"/>
      <c r="CZ8" s="613">
        <v>41.1</v>
      </c>
      <c r="DA8" s="613"/>
      <c r="DB8" s="613"/>
      <c r="DC8" s="613"/>
      <c r="DD8" s="619">
        <v>178311</v>
      </c>
      <c r="DE8" s="611"/>
      <c r="DF8" s="611"/>
      <c r="DG8" s="611"/>
      <c r="DH8" s="611"/>
      <c r="DI8" s="611"/>
      <c r="DJ8" s="611"/>
      <c r="DK8" s="611"/>
      <c r="DL8" s="611"/>
      <c r="DM8" s="611"/>
      <c r="DN8" s="611"/>
      <c r="DO8" s="611"/>
      <c r="DP8" s="612"/>
      <c r="DQ8" s="619">
        <v>2099593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6565</v>
      </c>
      <c r="S9" s="611"/>
      <c r="T9" s="611"/>
      <c r="U9" s="611"/>
      <c r="V9" s="611"/>
      <c r="W9" s="611"/>
      <c r="X9" s="611"/>
      <c r="Y9" s="612"/>
      <c r="Z9" s="613">
        <v>0.1</v>
      </c>
      <c r="AA9" s="613"/>
      <c r="AB9" s="613"/>
      <c r="AC9" s="613"/>
      <c r="AD9" s="614">
        <v>6565</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579049</v>
      </c>
      <c r="BH9" s="611"/>
      <c r="BI9" s="611"/>
      <c r="BJ9" s="611"/>
      <c r="BK9" s="611"/>
      <c r="BL9" s="611"/>
      <c r="BM9" s="611"/>
      <c r="BN9" s="612"/>
      <c r="BO9" s="613">
        <v>27.6</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625347</v>
      </c>
      <c r="CS9" s="611"/>
      <c r="CT9" s="611"/>
      <c r="CU9" s="611"/>
      <c r="CV9" s="611"/>
      <c r="CW9" s="611"/>
      <c r="CX9" s="611"/>
      <c r="CY9" s="612"/>
      <c r="CZ9" s="613">
        <v>6.2</v>
      </c>
      <c r="DA9" s="613"/>
      <c r="DB9" s="613"/>
      <c r="DC9" s="613"/>
      <c r="DD9" s="619">
        <v>36822</v>
      </c>
      <c r="DE9" s="611"/>
      <c r="DF9" s="611"/>
      <c r="DG9" s="611"/>
      <c r="DH9" s="611"/>
      <c r="DI9" s="611"/>
      <c r="DJ9" s="611"/>
      <c r="DK9" s="611"/>
      <c r="DL9" s="611"/>
      <c r="DM9" s="611"/>
      <c r="DN9" s="611"/>
      <c r="DO9" s="611"/>
      <c r="DP9" s="612"/>
      <c r="DQ9" s="619">
        <v>451116</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41498</v>
      </c>
      <c r="BH10" s="611"/>
      <c r="BI10" s="611"/>
      <c r="BJ10" s="611"/>
      <c r="BK10" s="611"/>
      <c r="BL10" s="611"/>
      <c r="BM10" s="611"/>
      <c r="BN10" s="612"/>
      <c r="BO10" s="613">
        <v>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13230</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13230</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460862</v>
      </c>
      <c r="S11" s="611"/>
      <c r="T11" s="611"/>
      <c r="U11" s="611"/>
      <c r="V11" s="611"/>
      <c r="W11" s="611"/>
      <c r="X11" s="611"/>
      <c r="Y11" s="612"/>
      <c r="Z11" s="615">
        <v>4.3</v>
      </c>
      <c r="AA11" s="616"/>
      <c r="AB11" s="616"/>
      <c r="AC11" s="622"/>
      <c r="AD11" s="619">
        <v>460862</v>
      </c>
      <c r="AE11" s="611"/>
      <c r="AF11" s="611"/>
      <c r="AG11" s="611"/>
      <c r="AH11" s="611"/>
      <c r="AI11" s="611"/>
      <c r="AJ11" s="611"/>
      <c r="AK11" s="612"/>
      <c r="AL11" s="615">
        <v>8.5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51061</v>
      </c>
      <c r="BH11" s="611"/>
      <c r="BI11" s="611"/>
      <c r="BJ11" s="611"/>
      <c r="BK11" s="611"/>
      <c r="BL11" s="611"/>
      <c r="BM11" s="611"/>
      <c r="BN11" s="612"/>
      <c r="BO11" s="613">
        <v>2.4</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819954</v>
      </c>
      <c r="CS11" s="611"/>
      <c r="CT11" s="611"/>
      <c r="CU11" s="611"/>
      <c r="CV11" s="611"/>
      <c r="CW11" s="611"/>
      <c r="CX11" s="611"/>
      <c r="CY11" s="612"/>
      <c r="CZ11" s="613">
        <v>8.1</v>
      </c>
      <c r="DA11" s="613"/>
      <c r="DB11" s="613"/>
      <c r="DC11" s="613"/>
      <c r="DD11" s="619">
        <v>182878</v>
      </c>
      <c r="DE11" s="611"/>
      <c r="DF11" s="611"/>
      <c r="DG11" s="611"/>
      <c r="DH11" s="611"/>
      <c r="DI11" s="611"/>
      <c r="DJ11" s="611"/>
      <c r="DK11" s="611"/>
      <c r="DL11" s="611"/>
      <c r="DM11" s="611"/>
      <c r="DN11" s="611"/>
      <c r="DO11" s="611"/>
      <c r="DP11" s="612"/>
      <c r="DQ11" s="619">
        <v>374078</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5423</v>
      </c>
      <c r="S12" s="611"/>
      <c r="T12" s="611"/>
      <c r="U12" s="611"/>
      <c r="V12" s="611"/>
      <c r="W12" s="611"/>
      <c r="X12" s="611"/>
      <c r="Y12" s="612"/>
      <c r="Z12" s="613">
        <v>0.1</v>
      </c>
      <c r="AA12" s="613"/>
      <c r="AB12" s="613"/>
      <c r="AC12" s="613"/>
      <c r="AD12" s="614">
        <v>5423</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1161446</v>
      </c>
      <c r="BH12" s="611"/>
      <c r="BI12" s="611"/>
      <c r="BJ12" s="611"/>
      <c r="BK12" s="611"/>
      <c r="BL12" s="611"/>
      <c r="BM12" s="611"/>
      <c r="BN12" s="612"/>
      <c r="BO12" s="613">
        <v>55.4</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85686</v>
      </c>
      <c r="CS12" s="611"/>
      <c r="CT12" s="611"/>
      <c r="CU12" s="611"/>
      <c r="CV12" s="611"/>
      <c r="CW12" s="611"/>
      <c r="CX12" s="611"/>
      <c r="CY12" s="612"/>
      <c r="CZ12" s="613">
        <v>0.8</v>
      </c>
      <c r="DA12" s="613"/>
      <c r="DB12" s="613"/>
      <c r="DC12" s="613"/>
      <c r="DD12" s="619" t="s">
        <v>121</v>
      </c>
      <c r="DE12" s="611"/>
      <c r="DF12" s="611"/>
      <c r="DG12" s="611"/>
      <c r="DH12" s="611"/>
      <c r="DI12" s="611"/>
      <c r="DJ12" s="611"/>
      <c r="DK12" s="611"/>
      <c r="DL12" s="611"/>
      <c r="DM12" s="611"/>
      <c r="DN12" s="611"/>
      <c r="DO12" s="611"/>
      <c r="DP12" s="612"/>
      <c r="DQ12" s="619">
        <v>9614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1152940</v>
      </c>
      <c r="BH13" s="611"/>
      <c r="BI13" s="611"/>
      <c r="BJ13" s="611"/>
      <c r="BK13" s="611"/>
      <c r="BL13" s="611"/>
      <c r="BM13" s="611"/>
      <c r="BN13" s="612"/>
      <c r="BO13" s="613">
        <v>55</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718531</v>
      </c>
      <c r="CS13" s="611"/>
      <c r="CT13" s="611"/>
      <c r="CU13" s="611"/>
      <c r="CV13" s="611"/>
      <c r="CW13" s="611"/>
      <c r="CX13" s="611"/>
      <c r="CY13" s="612"/>
      <c r="CZ13" s="613">
        <v>7.1</v>
      </c>
      <c r="DA13" s="613"/>
      <c r="DB13" s="613"/>
      <c r="DC13" s="613"/>
      <c r="DD13" s="619">
        <v>270629</v>
      </c>
      <c r="DE13" s="611"/>
      <c r="DF13" s="611"/>
      <c r="DG13" s="611"/>
      <c r="DH13" s="611"/>
      <c r="DI13" s="611"/>
      <c r="DJ13" s="611"/>
      <c r="DK13" s="611"/>
      <c r="DL13" s="611"/>
      <c r="DM13" s="611"/>
      <c r="DN13" s="611"/>
      <c r="DO13" s="611"/>
      <c r="DP13" s="612"/>
      <c r="DQ13" s="619">
        <v>483769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502</v>
      </c>
      <c r="S14" s="611"/>
      <c r="T14" s="611"/>
      <c r="U14" s="611"/>
      <c r="V14" s="611"/>
      <c r="W14" s="611"/>
      <c r="X14" s="611"/>
      <c r="Y14" s="612"/>
      <c r="Z14" s="613">
        <v>0</v>
      </c>
      <c r="AA14" s="613"/>
      <c r="AB14" s="613"/>
      <c r="AC14" s="613"/>
      <c r="AD14" s="614">
        <v>502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87470</v>
      </c>
      <c r="BH14" s="611"/>
      <c r="BI14" s="611"/>
      <c r="BJ14" s="611"/>
      <c r="BK14" s="611"/>
      <c r="BL14" s="611"/>
      <c r="BM14" s="611"/>
      <c r="BN14" s="612"/>
      <c r="BO14" s="613">
        <v>4.2</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317219</v>
      </c>
      <c r="CS14" s="611"/>
      <c r="CT14" s="611"/>
      <c r="CU14" s="611"/>
      <c r="CV14" s="611"/>
      <c r="CW14" s="611"/>
      <c r="CX14" s="611"/>
      <c r="CY14" s="612"/>
      <c r="CZ14" s="613">
        <v>3.1</v>
      </c>
      <c r="DA14" s="613"/>
      <c r="DB14" s="613"/>
      <c r="DC14" s="613"/>
      <c r="DD14" s="619">
        <v>57088</v>
      </c>
      <c r="DE14" s="611"/>
      <c r="DF14" s="611"/>
      <c r="DG14" s="611"/>
      <c r="DH14" s="611"/>
      <c r="DI14" s="611"/>
      <c r="DJ14" s="611"/>
      <c r="DK14" s="611"/>
      <c r="DL14" s="611"/>
      <c r="DM14" s="611"/>
      <c r="DN14" s="611"/>
      <c r="DO14" s="611"/>
      <c r="DP14" s="612"/>
      <c r="DQ14" s="619">
        <v>261387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147498</v>
      </c>
      <c r="BH15" s="611"/>
      <c r="BI15" s="611"/>
      <c r="BJ15" s="611"/>
      <c r="BK15" s="611"/>
      <c r="BL15" s="611"/>
      <c r="BM15" s="611"/>
      <c r="BN15" s="612"/>
      <c r="BO15" s="613">
        <v>7</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677804</v>
      </c>
      <c r="CS15" s="611"/>
      <c r="CT15" s="611"/>
      <c r="CU15" s="611"/>
      <c r="CV15" s="611"/>
      <c r="CW15" s="611"/>
      <c r="CX15" s="611"/>
      <c r="CY15" s="612"/>
      <c r="CZ15" s="613">
        <v>6.7</v>
      </c>
      <c r="DA15" s="613"/>
      <c r="DB15" s="613"/>
      <c r="DC15" s="613"/>
      <c r="DD15" s="619">
        <v>56070</v>
      </c>
      <c r="DE15" s="611"/>
      <c r="DF15" s="611"/>
      <c r="DG15" s="611"/>
      <c r="DH15" s="611"/>
      <c r="DI15" s="611"/>
      <c r="DJ15" s="611"/>
      <c r="DK15" s="611"/>
      <c r="DL15" s="611"/>
      <c r="DM15" s="611"/>
      <c r="DN15" s="611"/>
      <c r="DO15" s="611"/>
      <c r="DP15" s="612"/>
      <c r="DQ15" s="619">
        <v>577534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7139</v>
      </c>
      <c r="S16" s="611"/>
      <c r="T16" s="611"/>
      <c r="U16" s="611"/>
      <c r="V16" s="611"/>
      <c r="W16" s="611"/>
      <c r="X16" s="611"/>
      <c r="Y16" s="612"/>
      <c r="Z16" s="613">
        <v>0.1</v>
      </c>
      <c r="AA16" s="613"/>
      <c r="AB16" s="613"/>
      <c r="AC16" s="613"/>
      <c r="AD16" s="614">
        <v>7139</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26255</v>
      </c>
      <c r="CS16" s="611"/>
      <c r="CT16" s="611"/>
      <c r="CU16" s="611"/>
      <c r="CV16" s="611"/>
      <c r="CW16" s="611"/>
      <c r="CX16" s="611"/>
      <c r="CY16" s="612"/>
      <c r="CZ16" s="613">
        <v>0.3</v>
      </c>
      <c r="DA16" s="613"/>
      <c r="DB16" s="613"/>
      <c r="DC16" s="613"/>
      <c r="DD16" s="619" t="s">
        <v>121</v>
      </c>
      <c r="DE16" s="611"/>
      <c r="DF16" s="611"/>
      <c r="DG16" s="611"/>
      <c r="DH16" s="611"/>
      <c r="DI16" s="611"/>
      <c r="DJ16" s="611"/>
      <c r="DK16" s="611"/>
      <c r="DL16" s="611"/>
      <c r="DM16" s="611"/>
      <c r="DN16" s="611"/>
      <c r="DO16" s="611"/>
      <c r="DP16" s="612"/>
      <c r="DQ16" s="619">
        <v>6849</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27639</v>
      </c>
      <c r="S17" s="611"/>
      <c r="T17" s="611"/>
      <c r="U17" s="611"/>
      <c r="V17" s="611"/>
      <c r="W17" s="611"/>
      <c r="X17" s="611"/>
      <c r="Y17" s="612"/>
      <c r="Z17" s="613">
        <v>0.3</v>
      </c>
      <c r="AA17" s="613"/>
      <c r="AB17" s="613"/>
      <c r="AC17" s="613"/>
      <c r="AD17" s="614">
        <v>27639</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915543</v>
      </c>
      <c r="CS17" s="611"/>
      <c r="CT17" s="611"/>
      <c r="CU17" s="611"/>
      <c r="CV17" s="611"/>
      <c r="CW17" s="611"/>
      <c r="CX17" s="611"/>
      <c r="CY17" s="612"/>
      <c r="CZ17" s="613">
        <v>9.1</v>
      </c>
      <c r="DA17" s="613"/>
      <c r="DB17" s="613"/>
      <c r="DC17" s="613"/>
      <c r="DD17" s="619" t="s">
        <v>121</v>
      </c>
      <c r="DE17" s="611"/>
      <c r="DF17" s="611"/>
      <c r="DG17" s="611"/>
      <c r="DH17" s="611"/>
      <c r="DI17" s="611"/>
      <c r="DJ17" s="611"/>
      <c r="DK17" s="611"/>
      <c r="DL17" s="611"/>
      <c r="DM17" s="611"/>
      <c r="DN17" s="611"/>
      <c r="DO17" s="611"/>
      <c r="DP17" s="612"/>
      <c r="DQ17" s="619">
        <v>906641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17030</v>
      </c>
      <c r="S18" s="611"/>
      <c r="T18" s="611"/>
      <c r="U18" s="611"/>
      <c r="V18" s="611"/>
      <c r="W18" s="611"/>
      <c r="X18" s="611"/>
      <c r="Y18" s="612"/>
      <c r="Z18" s="613">
        <v>0.2</v>
      </c>
      <c r="AA18" s="613"/>
      <c r="AB18" s="613"/>
      <c r="AC18" s="613"/>
      <c r="AD18" s="614">
        <v>17030</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17013</v>
      </c>
      <c r="S19" s="611"/>
      <c r="T19" s="611"/>
      <c r="U19" s="611"/>
      <c r="V19" s="611"/>
      <c r="W19" s="611"/>
      <c r="X19" s="611"/>
      <c r="Y19" s="612"/>
      <c r="Z19" s="613">
        <v>0.2</v>
      </c>
      <c r="AA19" s="613"/>
      <c r="AB19" s="613"/>
      <c r="AC19" s="613"/>
      <c r="AD19" s="614">
        <v>17013</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17</v>
      </c>
      <c r="S20" s="611"/>
      <c r="T20" s="611"/>
      <c r="U20" s="611"/>
      <c r="V20" s="611"/>
      <c r="W20" s="611"/>
      <c r="X20" s="611"/>
      <c r="Y20" s="612"/>
      <c r="Z20" s="613">
        <v>0</v>
      </c>
      <c r="AA20" s="613"/>
      <c r="AB20" s="613"/>
      <c r="AC20" s="613"/>
      <c r="AD20" s="614">
        <v>17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10091272</v>
      </c>
      <c r="CS20" s="611"/>
      <c r="CT20" s="611"/>
      <c r="CU20" s="611"/>
      <c r="CV20" s="611"/>
      <c r="CW20" s="611"/>
      <c r="CX20" s="611"/>
      <c r="CY20" s="612"/>
      <c r="CZ20" s="613">
        <v>100</v>
      </c>
      <c r="DA20" s="613"/>
      <c r="DB20" s="613"/>
      <c r="DC20" s="613"/>
      <c r="DD20" s="619">
        <v>784749</v>
      </c>
      <c r="DE20" s="611"/>
      <c r="DF20" s="611"/>
      <c r="DG20" s="611"/>
      <c r="DH20" s="611"/>
      <c r="DI20" s="611"/>
      <c r="DJ20" s="611"/>
      <c r="DK20" s="611"/>
      <c r="DL20" s="611"/>
      <c r="DM20" s="611"/>
      <c r="DN20" s="611"/>
      <c r="DO20" s="611"/>
      <c r="DP20" s="612"/>
      <c r="DQ20" s="619">
        <v>6234892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2866610</v>
      </c>
      <c r="S21" s="611"/>
      <c r="T21" s="611"/>
      <c r="U21" s="611"/>
      <c r="V21" s="611"/>
      <c r="W21" s="611"/>
      <c r="X21" s="611"/>
      <c r="Y21" s="612"/>
      <c r="Z21" s="613">
        <v>26.7</v>
      </c>
      <c r="AA21" s="613"/>
      <c r="AB21" s="613"/>
      <c r="AC21" s="613"/>
      <c r="AD21" s="614">
        <v>2680529</v>
      </c>
      <c r="AE21" s="614"/>
      <c r="AF21" s="614"/>
      <c r="AG21" s="614"/>
      <c r="AH21" s="614"/>
      <c r="AI21" s="614"/>
      <c r="AJ21" s="614"/>
      <c r="AK21" s="614"/>
      <c r="AL21" s="615">
        <v>49.3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2680529</v>
      </c>
      <c r="S22" s="611"/>
      <c r="T22" s="611"/>
      <c r="U22" s="611"/>
      <c r="V22" s="611"/>
      <c r="W22" s="611"/>
      <c r="X22" s="611"/>
      <c r="Y22" s="612"/>
      <c r="Z22" s="613">
        <v>24.9</v>
      </c>
      <c r="AA22" s="613"/>
      <c r="AB22" s="613"/>
      <c r="AC22" s="613"/>
      <c r="AD22" s="614">
        <v>2680529</v>
      </c>
      <c r="AE22" s="614"/>
      <c r="AF22" s="614"/>
      <c r="AG22" s="614"/>
      <c r="AH22" s="614"/>
      <c r="AI22" s="614"/>
      <c r="AJ22" s="614"/>
      <c r="AK22" s="614"/>
      <c r="AL22" s="615">
        <v>49.3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186081</v>
      </c>
      <c r="S23" s="611"/>
      <c r="T23" s="611"/>
      <c r="U23" s="611"/>
      <c r="V23" s="611"/>
      <c r="W23" s="611"/>
      <c r="X23" s="611"/>
      <c r="Y23" s="612"/>
      <c r="Z23" s="613">
        <v>1.7</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4798709</v>
      </c>
      <c r="CS24" s="600"/>
      <c r="CT24" s="600"/>
      <c r="CU24" s="600"/>
      <c r="CV24" s="600"/>
      <c r="CW24" s="600"/>
      <c r="CX24" s="600"/>
      <c r="CY24" s="601"/>
      <c r="CZ24" s="604">
        <v>47.6</v>
      </c>
      <c r="DA24" s="605"/>
      <c r="DB24" s="605"/>
      <c r="DC24" s="621"/>
      <c r="DD24" s="640">
        <v>3063090</v>
      </c>
      <c r="DE24" s="600"/>
      <c r="DF24" s="600"/>
      <c r="DG24" s="600"/>
      <c r="DH24" s="600"/>
      <c r="DI24" s="600"/>
      <c r="DJ24" s="600"/>
      <c r="DK24" s="601"/>
      <c r="DL24" s="640">
        <v>2684938</v>
      </c>
      <c r="DM24" s="600"/>
      <c r="DN24" s="600"/>
      <c r="DO24" s="600"/>
      <c r="DP24" s="600"/>
      <c r="DQ24" s="600"/>
      <c r="DR24" s="600"/>
      <c r="DS24" s="600"/>
      <c r="DT24" s="600"/>
      <c r="DU24" s="600"/>
      <c r="DV24" s="601"/>
      <c r="DW24" s="604">
        <v>49.3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5614446</v>
      </c>
      <c r="S25" s="611"/>
      <c r="T25" s="611"/>
      <c r="U25" s="611"/>
      <c r="V25" s="611"/>
      <c r="W25" s="611"/>
      <c r="X25" s="611"/>
      <c r="Y25" s="612"/>
      <c r="Z25" s="613">
        <v>52.3</v>
      </c>
      <c r="AA25" s="613"/>
      <c r="AB25" s="613"/>
      <c r="AC25" s="613"/>
      <c r="AD25" s="614">
        <v>5428365</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1224242</v>
      </c>
      <c r="CS25" s="643"/>
      <c r="CT25" s="643"/>
      <c r="CU25" s="643"/>
      <c r="CV25" s="643"/>
      <c r="CW25" s="643"/>
      <c r="CX25" s="643"/>
      <c r="CY25" s="644"/>
      <c r="CZ25" s="615">
        <v>12.1</v>
      </c>
      <c r="DA25" s="641"/>
      <c r="DB25" s="641"/>
      <c r="DC25" s="645"/>
      <c r="DD25" s="619">
        <v>1138966</v>
      </c>
      <c r="DE25" s="643"/>
      <c r="DF25" s="643"/>
      <c r="DG25" s="643"/>
      <c r="DH25" s="643"/>
      <c r="DI25" s="643"/>
      <c r="DJ25" s="643"/>
      <c r="DK25" s="644"/>
      <c r="DL25" s="619">
        <v>1115507</v>
      </c>
      <c r="DM25" s="643"/>
      <c r="DN25" s="643"/>
      <c r="DO25" s="643"/>
      <c r="DP25" s="643"/>
      <c r="DQ25" s="643"/>
      <c r="DR25" s="643"/>
      <c r="DS25" s="643"/>
      <c r="DT25" s="643"/>
      <c r="DU25" s="643"/>
      <c r="DV25" s="644"/>
      <c r="DW25" s="615">
        <v>20.5</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2626</v>
      </c>
      <c r="S26" s="611"/>
      <c r="T26" s="611"/>
      <c r="U26" s="611"/>
      <c r="V26" s="611"/>
      <c r="W26" s="611"/>
      <c r="X26" s="611"/>
      <c r="Y26" s="612"/>
      <c r="Z26" s="613">
        <v>0</v>
      </c>
      <c r="AA26" s="613"/>
      <c r="AB26" s="613"/>
      <c r="AC26" s="613"/>
      <c r="AD26" s="614">
        <v>2626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685666</v>
      </c>
      <c r="CS26" s="611"/>
      <c r="CT26" s="611"/>
      <c r="CU26" s="611"/>
      <c r="CV26" s="611"/>
      <c r="CW26" s="611"/>
      <c r="CX26" s="611"/>
      <c r="CY26" s="612"/>
      <c r="CZ26" s="615">
        <v>6.8</v>
      </c>
      <c r="DA26" s="641"/>
      <c r="DB26" s="641"/>
      <c r="DC26" s="645"/>
      <c r="DD26" s="619">
        <v>659786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50472</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2098147</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2658924</v>
      </c>
      <c r="CS27" s="643"/>
      <c r="CT27" s="643"/>
      <c r="CU27" s="643"/>
      <c r="CV27" s="643"/>
      <c r="CW27" s="643"/>
      <c r="CX27" s="643"/>
      <c r="CY27" s="644"/>
      <c r="CZ27" s="615">
        <v>26.3</v>
      </c>
      <c r="DA27" s="641"/>
      <c r="DB27" s="641"/>
      <c r="DC27" s="645"/>
      <c r="DD27" s="619">
        <v>1017483</v>
      </c>
      <c r="DE27" s="643"/>
      <c r="DF27" s="643"/>
      <c r="DG27" s="643"/>
      <c r="DH27" s="643"/>
      <c r="DI27" s="643"/>
      <c r="DJ27" s="643"/>
      <c r="DK27" s="644"/>
      <c r="DL27" s="619">
        <v>662790</v>
      </c>
      <c r="DM27" s="643"/>
      <c r="DN27" s="643"/>
      <c r="DO27" s="643"/>
      <c r="DP27" s="643"/>
      <c r="DQ27" s="643"/>
      <c r="DR27" s="643"/>
      <c r="DS27" s="643"/>
      <c r="DT27" s="643"/>
      <c r="DU27" s="643"/>
      <c r="DV27" s="644"/>
      <c r="DW27" s="615">
        <v>12.2</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95855</v>
      </c>
      <c r="S28" s="611"/>
      <c r="T28" s="611"/>
      <c r="U28" s="611"/>
      <c r="V28" s="611"/>
      <c r="W28" s="611"/>
      <c r="X28" s="611"/>
      <c r="Y28" s="612"/>
      <c r="Z28" s="613">
        <v>0.9</v>
      </c>
      <c r="AA28" s="613"/>
      <c r="AB28" s="613"/>
      <c r="AC28" s="613"/>
      <c r="AD28" s="614">
        <v>1980</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915543</v>
      </c>
      <c r="CS28" s="611"/>
      <c r="CT28" s="611"/>
      <c r="CU28" s="611"/>
      <c r="CV28" s="611"/>
      <c r="CW28" s="611"/>
      <c r="CX28" s="611"/>
      <c r="CY28" s="612"/>
      <c r="CZ28" s="615">
        <v>9.1</v>
      </c>
      <c r="DA28" s="641"/>
      <c r="DB28" s="641"/>
      <c r="DC28" s="645"/>
      <c r="DD28" s="619">
        <v>906641</v>
      </c>
      <c r="DE28" s="611"/>
      <c r="DF28" s="611"/>
      <c r="DG28" s="611"/>
      <c r="DH28" s="611"/>
      <c r="DI28" s="611"/>
      <c r="DJ28" s="611"/>
      <c r="DK28" s="612"/>
      <c r="DL28" s="619">
        <v>906641</v>
      </c>
      <c r="DM28" s="611"/>
      <c r="DN28" s="611"/>
      <c r="DO28" s="611"/>
      <c r="DP28" s="611"/>
      <c r="DQ28" s="611"/>
      <c r="DR28" s="611"/>
      <c r="DS28" s="611"/>
      <c r="DT28" s="611"/>
      <c r="DU28" s="611"/>
      <c r="DV28" s="612"/>
      <c r="DW28" s="615">
        <v>16.600000000000001</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13297</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915543</v>
      </c>
      <c r="CS29" s="643"/>
      <c r="CT29" s="643"/>
      <c r="CU29" s="643"/>
      <c r="CV29" s="643"/>
      <c r="CW29" s="643"/>
      <c r="CX29" s="643"/>
      <c r="CY29" s="644"/>
      <c r="CZ29" s="615">
        <v>9.1</v>
      </c>
      <c r="DA29" s="641"/>
      <c r="DB29" s="641"/>
      <c r="DC29" s="645"/>
      <c r="DD29" s="619">
        <v>906641</v>
      </c>
      <c r="DE29" s="643"/>
      <c r="DF29" s="643"/>
      <c r="DG29" s="643"/>
      <c r="DH29" s="643"/>
      <c r="DI29" s="643"/>
      <c r="DJ29" s="643"/>
      <c r="DK29" s="644"/>
      <c r="DL29" s="619">
        <v>906641</v>
      </c>
      <c r="DM29" s="643"/>
      <c r="DN29" s="643"/>
      <c r="DO29" s="643"/>
      <c r="DP29" s="643"/>
      <c r="DQ29" s="643"/>
      <c r="DR29" s="643"/>
      <c r="DS29" s="643"/>
      <c r="DT29" s="643"/>
      <c r="DU29" s="643"/>
      <c r="DV29" s="644"/>
      <c r="DW29" s="615">
        <v>16.600000000000001</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1870046</v>
      </c>
      <c r="S30" s="611"/>
      <c r="T30" s="611"/>
      <c r="U30" s="611"/>
      <c r="V30" s="611"/>
      <c r="W30" s="611"/>
      <c r="X30" s="611"/>
      <c r="Y30" s="612"/>
      <c r="Z30" s="613">
        <v>17.399999999999999</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895513</v>
      </c>
      <c r="CS30" s="611"/>
      <c r="CT30" s="611"/>
      <c r="CU30" s="611"/>
      <c r="CV30" s="611"/>
      <c r="CW30" s="611"/>
      <c r="CX30" s="611"/>
      <c r="CY30" s="612"/>
      <c r="CZ30" s="615">
        <v>8.9</v>
      </c>
      <c r="DA30" s="641"/>
      <c r="DB30" s="641"/>
      <c r="DC30" s="645"/>
      <c r="DD30" s="619">
        <v>886620</v>
      </c>
      <c r="DE30" s="611"/>
      <c r="DF30" s="611"/>
      <c r="DG30" s="611"/>
      <c r="DH30" s="611"/>
      <c r="DI30" s="611"/>
      <c r="DJ30" s="611"/>
      <c r="DK30" s="612"/>
      <c r="DL30" s="619">
        <v>886620</v>
      </c>
      <c r="DM30" s="611"/>
      <c r="DN30" s="611"/>
      <c r="DO30" s="611"/>
      <c r="DP30" s="611"/>
      <c r="DQ30" s="611"/>
      <c r="DR30" s="611"/>
      <c r="DS30" s="611"/>
      <c r="DT30" s="611"/>
      <c r="DU30" s="611"/>
      <c r="DV30" s="612"/>
      <c r="DW30" s="615">
        <v>16.3</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v>
      </c>
      <c r="BN31" s="654"/>
      <c r="BO31" s="654"/>
      <c r="BP31" s="654"/>
      <c r="BQ31" s="655"/>
      <c r="BR31" s="666">
        <v>99.3</v>
      </c>
      <c r="BS31" s="654"/>
      <c r="BT31" s="654"/>
      <c r="BU31" s="654"/>
      <c r="BV31" s="654"/>
      <c r="BW31" s="654"/>
      <c r="BX31" s="605">
        <v>97.8</v>
      </c>
      <c r="BY31" s="654"/>
      <c r="BZ31" s="654"/>
      <c r="CA31" s="654"/>
      <c r="CB31" s="655"/>
      <c r="CD31" s="648"/>
      <c r="CE31" s="649"/>
      <c r="CF31" s="607" t="s">
        <v>300</v>
      </c>
      <c r="CG31" s="608"/>
      <c r="CH31" s="608"/>
      <c r="CI31" s="608"/>
      <c r="CJ31" s="608"/>
      <c r="CK31" s="608"/>
      <c r="CL31" s="608"/>
      <c r="CM31" s="608"/>
      <c r="CN31" s="608"/>
      <c r="CO31" s="608"/>
      <c r="CP31" s="608"/>
      <c r="CQ31" s="609"/>
      <c r="CR31" s="610">
        <v>20030</v>
      </c>
      <c r="CS31" s="643"/>
      <c r="CT31" s="643"/>
      <c r="CU31" s="643"/>
      <c r="CV31" s="643"/>
      <c r="CW31" s="643"/>
      <c r="CX31" s="643"/>
      <c r="CY31" s="644"/>
      <c r="CZ31" s="615">
        <v>0.2</v>
      </c>
      <c r="DA31" s="641"/>
      <c r="DB31" s="641"/>
      <c r="DC31" s="645"/>
      <c r="DD31" s="619">
        <v>20021</v>
      </c>
      <c r="DE31" s="643"/>
      <c r="DF31" s="643"/>
      <c r="DG31" s="643"/>
      <c r="DH31" s="643"/>
      <c r="DI31" s="643"/>
      <c r="DJ31" s="643"/>
      <c r="DK31" s="644"/>
      <c r="DL31" s="619">
        <v>20021</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1039618</v>
      </c>
      <c r="S32" s="611"/>
      <c r="T32" s="611"/>
      <c r="U32" s="611"/>
      <c r="V32" s="611"/>
      <c r="W32" s="611"/>
      <c r="X32" s="611"/>
      <c r="Y32" s="612"/>
      <c r="Z32" s="613">
        <v>9.6999999999999993</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3"/>
      <c r="BI32" s="643"/>
      <c r="BJ32" s="643"/>
      <c r="BK32" s="643"/>
      <c r="BL32" s="643"/>
      <c r="BM32" s="616">
        <v>97.1</v>
      </c>
      <c r="BN32" s="643"/>
      <c r="BO32" s="643"/>
      <c r="BP32" s="643"/>
      <c r="BQ32" s="665"/>
      <c r="BR32" s="667">
        <v>98.9</v>
      </c>
      <c r="BS32" s="643"/>
      <c r="BT32" s="643"/>
      <c r="BU32" s="643"/>
      <c r="BV32" s="643"/>
      <c r="BW32" s="643"/>
      <c r="BX32" s="616">
        <v>96.7</v>
      </c>
      <c r="BY32" s="643"/>
      <c r="BZ32" s="643"/>
      <c r="CA32" s="643"/>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1"/>
      <c r="DB32" s="641"/>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35112</v>
      </c>
      <c r="S33" s="611"/>
      <c r="T33" s="611"/>
      <c r="U33" s="611"/>
      <c r="V33" s="611"/>
      <c r="W33" s="611"/>
      <c r="X33" s="611"/>
      <c r="Y33" s="612"/>
      <c r="Z33" s="613">
        <v>0.3</v>
      </c>
      <c r="AA33" s="613"/>
      <c r="AB33" s="613"/>
      <c r="AC33" s="613"/>
      <c r="AD33" s="614" t="s">
        <v>121</v>
      </c>
      <c r="AE33" s="614"/>
      <c r="AF33" s="614"/>
      <c r="AG33" s="614"/>
      <c r="AH33" s="614"/>
      <c r="AI33" s="614"/>
      <c r="AJ33" s="614"/>
      <c r="AK33" s="614"/>
      <c r="AL33" s="615" t="s">
        <v>121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99.5</v>
      </c>
      <c r="BH33" s="669"/>
      <c r="BI33" s="669"/>
      <c r="BJ33" s="669"/>
      <c r="BK33" s="669"/>
      <c r="BL33" s="669"/>
      <c r="BM33" s="670">
        <v>98.3</v>
      </c>
      <c r="BN33" s="669"/>
      <c r="BO33" s="669"/>
      <c r="BP33" s="669"/>
      <c r="BQ33" s="671"/>
      <c r="BR33" s="668">
        <v>99.5</v>
      </c>
      <c r="BS33" s="669"/>
      <c r="BT33" s="669"/>
      <c r="BU33" s="669"/>
      <c r="BV33" s="669"/>
      <c r="BW33" s="669"/>
      <c r="BX33" s="670">
        <v>98.2</v>
      </c>
      <c r="BY33" s="669"/>
      <c r="BZ33" s="669"/>
      <c r="CA33" s="669"/>
      <c r="CB33" s="671"/>
      <c r="CD33" s="607" t="s">
        <v>307</v>
      </c>
      <c r="CE33" s="608"/>
      <c r="CF33" s="608"/>
      <c r="CG33" s="608"/>
      <c r="CH33" s="608"/>
      <c r="CI33" s="608"/>
      <c r="CJ33" s="608"/>
      <c r="CK33" s="608"/>
      <c r="CL33" s="608"/>
      <c r="CM33" s="608"/>
      <c r="CN33" s="608"/>
      <c r="CO33" s="608"/>
      <c r="CP33" s="608"/>
      <c r="CQ33" s="609"/>
      <c r="CR33" s="610">
        <v>4481559</v>
      </c>
      <c r="CS33" s="643"/>
      <c r="CT33" s="643"/>
      <c r="CU33" s="643"/>
      <c r="CV33" s="643"/>
      <c r="CW33" s="643"/>
      <c r="CX33" s="643"/>
      <c r="CY33" s="644"/>
      <c r="CZ33" s="615">
        <v>44.4</v>
      </c>
      <c r="DA33" s="641"/>
      <c r="DB33" s="641"/>
      <c r="DC33" s="645"/>
      <c r="DD33" s="619">
        <v>2919144</v>
      </c>
      <c r="DE33" s="643"/>
      <c r="DF33" s="643"/>
      <c r="DG33" s="643"/>
      <c r="DH33" s="643"/>
      <c r="DI33" s="643"/>
      <c r="DJ33" s="643"/>
      <c r="DK33" s="644"/>
      <c r="DL33" s="619">
        <v>2301329</v>
      </c>
      <c r="DM33" s="643"/>
      <c r="DN33" s="643"/>
      <c r="DO33" s="643"/>
      <c r="DP33" s="643"/>
      <c r="DQ33" s="643"/>
      <c r="DR33" s="643"/>
      <c r="DS33" s="643"/>
      <c r="DT33" s="643"/>
      <c r="DU33" s="643"/>
      <c r="DV33" s="644"/>
      <c r="DW33" s="615">
        <v>42.2</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654336</v>
      </c>
      <c r="S34" s="611"/>
      <c r="T34" s="611"/>
      <c r="U34" s="611"/>
      <c r="V34" s="611"/>
      <c r="W34" s="611"/>
      <c r="X34" s="611"/>
      <c r="Y34" s="612"/>
      <c r="Z34" s="613">
        <v>6.1</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1407630</v>
      </c>
      <c r="CS34" s="611"/>
      <c r="CT34" s="611"/>
      <c r="CU34" s="611"/>
      <c r="CV34" s="611"/>
      <c r="CW34" s="611"/>
      <c r="CX34" s="611"/>
      <c r="CY34" s="612"/>
      <c r="CZ34" s="615">
        <v>13.9</v>
      </c>
      <c r="DA34" s="641"/>
      <c r="DB34" s="641"/>
      <c r="DC34" s="645"/>
      <c r="DD34" s="619">
        <v>862824</v>
      </c>
      <c r="DE34" s="611"/>
      <c r="DF34" s="611"/>
      <c r="DG34" s="611"/>
      <c r="DH34" s="611"/>
      <c r="DI34" s="611"/>
      <c r="DJ34" s="611"/>
      <c r="DK34" s="612"/>
      <c r="DL34" s="619">
        <v>747247</v>
      </c>
      <c r="DM34" s="611"/>
      <c r="DN34" s="611"/>
      <c r="DO34" s="611"/>
      <c r="DP34" s="611"/>
      <c r="DQ34" s="611"/>
      <c r="DR34" s="611"/>
      <c r="DS34" s="611"/>
      <c r="DT34" s="611"/>
      <c r="DU34" s="611"/>
      <c r="DV34" s="612"/>
      <c r="DW34" s="615">
        <v>13.7</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538045</v>
      </c>
      <c r="S35" s="611"/>
      <c r="T35" s="611"/>
      <c r="U35" s="611"/>
      <c r="V35" s="611"/>
      <c r="W35" s="611"/>
      <c r="X35" s="611"/>
      <c r="Y35" s="612"/>
      <c r="Z35" s="613">
        <v>5</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75185</v>
      </c>
      <c r="CS35" s="643"/>
      <c r="CT35" s="643"/>
      <c r="CU35" s="643"/>
      <c r="CV35" s="643"/>
      <c r="CW35" s="643"/>
      <c r="CX35" s="643"/>
      <c r="CY35" s="644"/>
      <c r="CZ35" s="615">
        <v>0.7</v>
      </c>
      <c r="DA35" s="641"/>
      <c r="DB35" s="641"/>
      <c r="DC35" s="645"/>
      <c r="DD35" s="619">
        <v>53586</v>
      </c>
      <c r="DE35" s="643"/>
      <c r="DF35" s="643"/>
      <c r="DG35" s="643"/>
      <c r="DH35" s="643"/>
      <c r="DI35" s="643"/>
      <c r="DJ35" s="643"/>
      <c r="DK35" s="644"/>
      <c r="DL35" s="619">
        <v>26968</v>
      </c>
      <c r="DM35" s="643"/>
      <c r="DN35" s="643"/>
      <c r="DO35" s="643"/>
      <c r="DP35" s="643"/>
      <c r="DQ35" s="643"/>
      <c r="DR35" s="643"/>
      <c r="DS35" s="643"/>
      <c r="DT35" s="643"/>
      <c r="DU35" s="643"/>
      <c r="DV35" s="644"/>
      <c r="DW35" s="615">
        <v>0.5</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216736</v>
      </c>
      <c r="S36" s="611"/>
      <c r="T36" s="611"/>
      <c r="U36" s="611"/>
      <c r="V36" s="611"/>
      <c r="W36" s="611"/>
      <c r="X36" s="611"/>
      <c r="Y36" s="612"/>
      <c r="Z36" s="613">
        <v>2</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1274757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38445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1364910</v>
      </c>
      <c r="CS36" s="611"/>
      <c r="CT36" s="611"/>
      <c r="CU36" s="611"/>
      <c r="CV36" s="611"/>
      <c r="CW36" s="611"/>
      <c r="CX36" s="611"/>
      <c r="CY36" s="612"/>
      <c r="CZ36" s="615">
        <v>13.5</v>
      </c>
      <c r="DA36" s="641"/>
      <c r="DB36" s="641"/>
      <c r="DC36" s="645"/>
      <c r="DD36" s="619">
        <v>940732</v>
      </c>
      <c r="DE36" s="611"/>
      <c r="DF36" s="611"/>
      <c r="DG36" s="611"/>
      <c r="DH36" s="611"/>
      <c r="DI36" s="611"/>
      <c r="DJ36" s="611"/>
      <c r="DK36" s="612"/>
      <c r="DL36" s="619">
        <v>742398</v>
      </c>
      <c r="DM36" s="611"/>
      <c r="DN36" s="611"/>
      <c r="DO36" s="611"/>
      <c r="DP36" s="611"/>
      <c r="DQ36" s="611"/>
      <c r="DR36" s="611"/>
      <c r="DS36" s="611"/>
      <c r="DT36" s="611"/>
      <c r="DU36" s="611"/>
      <c r="DV36" s="612"/>
      <c r="DW36" s="615">
        <v>13.6</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335371</v>
      </c>
      <c r="S37" s="611"/>
      <c r="T37" s="611"/>
      <c r="U37" s="611"/>
      <c r="V37" s="611"/>
      <c r="W37" s="611"/>
      <c r="X37" s="611"/>
      <c r="Y37" s="612"/>
      <c r="Z37" s="613">
        <v>3.1</v>
      </c>
      <c r="AA37" s="613"/>
      <c r="AB37" s="613"/>
      <c r="AC37" s="613"/>
      <c r="AD37" s="614" t="s">
        <v>121</v>
      </c>
      <c r="AE37" s="614"/>
      <c r="AF37" s="614"/>
      <c r="AG37" s="614"/>
      <c r="AH37" s="614"/>
      <c r="AI37" s="614"/>
      <c r="AJ37" s="614"/>
      <c r="AK37" s="614"/>
      <c r="AL37" s="615" t="s">
        <v>121</v>
      </c>
      <c r="AM37" s="616"/>
      <c r="AN37" s="616"/>
      <c r="AO37" s="617"/>
      <c r="AQ37" s="673" t="s">
        <v>319</v>
      </c>
      <c r="AR37" s="674"/>
      <c r="AS37" s="674"/>
      <c r="AT37" s="674"/>
      <c r="AU37" s="674"/>
      <c r="AV37" s="674"/>
      <c r="AW37" s="674"/>
      <c r="AX37" s="674"/>
      <c r="AY37" s="675"/>
      <c r="AZ37" s="610">
        <v>230000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10600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11009</v>
      </c>
      <c r="CS37" s="643"/>
      <c r="CT37" s="643"/>
      <c r="CU37" s="643"/>
      <c r="CV37" s="643"/>
      <c r="CW37" s="643"/>
      <c r="CX37" s="643"/>
      <c r="CY37" s="644"/>
      <c r="CZ37" s="615">
        <v>0.1</v>
      </c>
      <c r="DA37" s="641"/>
      <c r="DB37" s="641"/>
      <c r="DC37" s="645"/>
      <c r="DD37" s="619">
        <v>11009</v>
      </c>
      <c r="DE37" s="643"/>
      <c r="DF37" s="643"/>
      <c r="DG37" s="643"/>
      <c r="DH37" s="643"/>
      <c r="DI37" s="643"/>
      <c r="DJ37" s="643"/>
      <c r="DK37" s="644"/>
      <c r="DL37" s="619">
        <v>10914</v>
      </c>
      <c r="DM37" s="643"/>
      <c r="DN37" s="643"/>
      <c r="DO37" s="643"/>
      <c r="DP37" s="643"/>
      <c r="DQ37" s="643"/>
      <c r="DR37" s="643"/>
      <c r="DS37" s="643"/>
      <c r="DT37" s="643"/>
      <c r="DU37" s="643"/>
      <c r="DV37" s="644"/>
      <c r="DW37" s="615">
        <v>0.2</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278052</v>
      </c>
      <c r="S38" s="611"/>
      <c r="T38" s="611"/>
      <c r="U38" s="611"/>
      <c r="V38" s="611"/>
      <c r="W38" s="611"/>
      <c r="X38" s="611"/>
      <c r="Y38" s="612"/>
      <c r="Z38" s="613">
        <v>2.6</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45905</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3024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998852</v>
      </c>
      <c r="CS38" s="611"/>
      <c r="CT38" s="611"/>
      <c r="CU38" s="611"/>
      <c r="CV38" s="611"/>
      <c r="CW38" s="611"/>
      <c r="CX38" s="611"/>
      <c r="CY38" s="612"/>
      <c r="CZ38" s="615">
        <v>9.9</v>
      </c>
      <c r="DA38" s="641"/>
      <c r="DB38" s="641"/>
      <c r="DC38" s="645"/>
      <c r="DD38" s="619">
        <v>784716</v>
      </c>
      <c r="DE38" s="611"/>
      <c r="DF38" s="611"/>
      <c r="DG38" s="611"/>
      <c r="DH38" s="611"/>
      <c r="DI38" s="611"/>
      <c r="DJ38" s="611"/>
      <c r="DK38" s="612"/>
      <c r="DL38" s="619">
        <v>784716</v>
      </c>
      <c r="DM38" s="611"/>
      <c r="DN38" s="611"/>
      <c r="DO38" s="611"/>
      <c r="DP38" s="611"/>
      <c r="DQ38" s="611"/>
      <c r="DR38" s="611"/>
      <c r="DS38" s="611"/>
      <c r="DT38" s="611"/>
      <c r="DU38" s="611"/>
      <c r="DV38" s="612"/>
      <c r="DW38" s="615">
        <v>14.4</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4736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500982</v>
      </c>
      <c r="CS39" s="643"/>
      <c r="CT39" s="643"/>
      <c r="CU39" s="643"/>
      <c r="CV39" s="643"/>
      <c r="CW39" s="643"/>
      <c r="CX39" s="643"/>
      <c r="CY39" s="644"/>
      <c r="CZ39" s="615">
        <v>5</v>
      </c>
      <c r="DA39" s="641"/>
      <c r="DB39" s="641"/>
      <c r="DC39" s="645"/>
      <c r="DD39" s="619">
        <v>227286</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17652</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134000</v>
      </c>
      <c r="CS40" s="611"/>
      <c r="CT40" s="611"/>
      <c r="CU40" s="611"/>
      <c r="CV40" s="611"/>
      <c r="CW40" s="611"/>
      <c r="CX40" s="611"/>
      <c r="CY40" s="612"/>
      <c r="CZ40" s="615">
        <v>1.3</v>
      </c>
      <c r="DA40" s="641"/>
      <c r="DB40" s="641"/>
      <c r="DC40" s="645"/>
      <c r="DD40" s="619">
        <v>50000</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10744012</v>
      </c>
      <c r="S41" s="683"/>
      <c r="T41" s="683"/>
      <c r="U41" s="683"/>
      <c r="V41" s="683"/>
      <c r="W41" s="683"/>
      <c r="X41" s="683"/>
      <c r="Y41" s="687"/>
      <c r="Z41" s="688">
        <v>100</v>
      </c>
      <c r="AA41" s="688"/>
      <c r="AB41" s="688"/>
      <c r="AC41" s="688"/>
      <c r="AD41" s="689">
        <v>5432971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231589</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767263</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378</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811004</v>
      </c>
      <c r="CS42" s="643"/>
      <c r="CT42" s="643"/>
      <c r="CU42" s="643"/>
      <c r="CV42" s="643"/>
      <c r="CW42" s="643"/>
      <c r="CX42" s="643"/>
      <c r="CY42" s="644"/>
      <c r="CZ42" s="615">
        <v>8</v>
      </c>
      <c r="DA42" s="641"/>
      <c r="DB42" s="641"/>
      <c r="DC42" s="645"/>
      <c r="DD42" s="619">
        <v>252658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41780</v>
      </c>
      <c r="CS43" s="643"/>
      <c r="CT43" s="643"/>
      <c r="CU43" s="643"/>
      <c r="CV43" s="643"/>
      <c r="CW43" s="643"/>
      <c r="CX43" s="643"/>
      <c r="CY43" s="644"/>
      <c r="CZ43" s="615">
        <v>0.4</v>
      </c>
      <c r="DA43" s="641"/>
      <c r="DB43" s="641"/>
      <c r="DC43" s="645"/>
      <c r="DD43" s="619">
        <v>41763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784749</v>
      </c>
      <c r="CS44" s="611"/>
      <c r="CT44" s="611"/>
      <c r="CU44" s="611"/>
      <c r="CV44" s="611"/>
      <c r="CW44" s="611"/>
      <c r="CX44" s="611"/>
      <c r="CY44" s="612"/>
      <c r="CZ44" s="615">
        <v>7.8</v>
      </c>
      <c r="DA44" s="616"/>
      <c r="DB44" s="616"/>
      <c r="DC44" s="622"/>
      <c r="DD44" s="619">
        <v>245809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391788</v>
      </c>
      <c r="CS45" s="643"/>
      <c r="CT45" s="643"/>
      <c r="CU45" s="643"/>
      <c r="CV45" s="643"/>
      <c r="CW45" s="643"/>
      <c r="CX45" s="643"/>
      <c r="CY45" s="644"/>
      <c r="CZ45" s="615">
        <v>3.9</v>
      </c>
      <c r="DA45" s="641"/>
      <c r="DB45" s="641"/>
      <c r="DC45" s="645"/>
      <c r="DD45" s="619">
        <v>29689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372783</v>
      </c>
      <c r="CS46" s="611"/>
      <c r="CT46" s="611"/>
      <c r="CU46" s="611"/>
      <c r="CV46" s="611"/>
      <c r="CW46" s="611"/>
      <c r="CX46" s="611"/>
      <c r="CY46" s="612"/>
      <c r="CZ46" s="615">
        <v>3.7</v>
      </c>
      <c r="DA46" s="616"/>
      <c r="DB46" s="616"/>
      <c r="DC46" s="622"/>
      <c r="DD46" s="619">
        <v>212742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26255</v>
      </c>
      <c r="CS47" s="643"/>
      <c r="CT47" s="643"/>
      <c r="CU47" s="643"/>
      <c r="CV47" s="643"/>
      <c r="CW47" s="643"/>
      <c r="CX47" s="643"/>
      <c r="CY47" s="644"/>
      <c r="CZ47" s="615">
        <v>0.3</v>
      </c>
      <c r="DA47" s="641"/>
      <c r="DB47" s="641"/>
      <c r="DC47" s="645"/>
      <c r="DD47" s="619">
        <v>6849</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10091272</v>
      </c>
      <c r="CS49" s="669"/>
      <c r="CT49" s="669"/>
      <c r="CU49" s="669"/>
      <c r="CV49" s="669"/>
      <c r="CW49" s="669"/>
      <c r="CX49" s="669"/>
      <c r="CY49" s="698"/>
      <c r="CZ49" s="690">
        <v>100</v>
      </c>
      <c r="DA49" s="699"/>
      <c r="DB49" s="699"/>
      <c r="DC49" s="700"/>
      <c r="DD49" s="701">
        <v>6234892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64GnbDuNbtynJHXt6PVXsvBpZyg2AfQSlS3TTRJh5c7DdioZBHB0nBrRNxGAguUL3vqRAHaAzILspat5fpAtA==" saltValue="2An+YINmOFErVvU5hvim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31" sqref="AK31:AO31"/>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10761</v>
      </c>
      <c r="R7" s="740"/>
      <c r="S7" s="740"/>
      <c r="T7" s="740"/>
      <c r="U7" s="740"/>
      <c r="V7" s="740">
        <v>10108</v>
      </c>
      <c r="W7" s="740"/>
      <c r="X7" s="740"/>
      <c r="Y7" s="740"/>
      <c r="Z7" s="740"/>
      <c r="AA7" s="740">
        <v>653</v>
      </c>
      <c r="AB7" s="740"/>
      <c r="AC7" s="740"/>
      <c r="AD7" s="740"/>
      <c r="AE7" s="741"/>
      <c r="AF7" s="742">
        <v>387</v>
      </c>
      <c r="AG7" s="743"/>
      <c r="AH7" s="743"/>
      <c r="AI7" s="743"/>
      <c r="AJ7" s="744"/>
      <c r="AK7" s="745">
        <v>538</v>
      </c>
      <c r="AL7" s="746"/>
      <c r="AM7" s="746"/>
      <c r="AN7" s="746"/>
      <c r="AO7" s="746"/>
      <c r="AP7" s="746">
        <v>7705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553</v>
      </c>
      <c r="BT7" s="734"/>
      <c r="BU7" s="734"/>
      <c r="BV7" s="734"/>
      <c r="BW7" s="734"/>
      <c r="BX7" s="734"/>
      <c r="BY7" s="734"/>
      <c r="BZ7" s="734"/>
      <c r="CA7" s="734"/>
      <c r="CB7" s="734"/>
      <c r="CC7" s="734"/>
      <c r="CD7" s="734"/>
      <c r="CE7" s="734"/>
      <c r="CF7" s="734"/>
      <c r="CG7" s="749"/>
      <c r="CH7" s="730" t="s">
        <v>559</v>
      </c>
      <c r="CI7" s="731"/>
      <c r="CJ7" s="731"/>
      <c r="CK7" s="731"/>
      <c r="CL7" s="732"/>
      <c r="CM7" s="730">
        <v>227</v>
      </c>
      <c r="CN7" s="731"/>
      <c r="CO7" s="731"/>
      <c r="CP7" s="731"/>
      <c r="CQ7" s="732"/>
      <c r="CR7" s="730">
        <v>2</v>
      </c>
      <c r="CS7" s="731"/>
      <c r="CT7" s="731"/>
      <c r="CU7" s="731"/>
      <c r="CV7" s="732"/>
      <c r="CW7" s="730" t="s">
        <v>548</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10761</v>
      </c>
      <c r="R23" s="780"/>
      <c r="S23" s="780"/>
      <c r="T23" s="780"/>
      <c r="U23" s="780"/>
      <c r="V23" s="780">
        <v>10108</v>
      </c>
      <c r="W23" s="780"/>
      <c r="X23" s="780"/>
      <c r="Y23" s="780"/>
      <c r="Z23" s="780"/>
      <c r="AA23" s="780">
        <v>653</v>
      </c>
      <c r="AB23" s="780"/>
      <c r="AC23" s="780"/>
      <c r="AD23" s="780"/>
      <c r="AE23" s="781"/>
      <c r="AF23" s="782">
        <v>387</v>
      </c>
      <c r="AG23" s="780"/>
      <c r="AH23" s="780"/>
      <c r="AI23" s="780"/>
      <c r="AJ23" s="783"/>
      <c r="AK23" s="784"/>
      <c r="AL23" s="785"/>
      <c r="AM23" s="785"/>
      <c r="AN23" s="785"/>
      <c r="AO23" s="785"/>
      <c r="AP23" s="780">
        <v>7705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2598</v>
      </c>
      <c r="R28" s="810"/>
      <c r="S28" s="810"/>
      <c r="T28" s="810"/>
      <c r="U28" s="810"/>
      <c r="V28" s="810">
        <v>2559</v>
      </c>
      <c r="W28" s="810"/>
      <c r="X28" s="810"/>
      <c r="Y28" s="810"/>
      <c r="Z28" s="810"/>
      <c r="AA28" s="810">
        <v>38</v>
      </c>
      <c r="AB28" s="810"/>
      <c r="AC28" s="810"/>
      <c r="AD28" s="810"/>
      <c r="AE28" s="811"/>
      <c r="AF28" s="812">
        <v>38</v>
      </c>
      <c r="AG28" s="810"/>
      <c r="AH28" s="810"/>
      <c r="AI28" s="810"/>
      <c r="AJ28" s="813"/>
      <c r="AK28" s="814">
        <v>232</v>
      </c>
      <c r="AL28" s="815"/>
      <c r="AM28" s="815"/>
      <c r="AN28" s="815"/>
      <c r="AO28" s="815"/>
      <c r="AP28" s="815" t="s">
        <v>546</v>
      </c>
      <c r="AQ28" s="815"/>
      <c r="AR28" s="815"/>
      <c r="AS28" s="815"/>
      <c r="AT28" s="815"/>
      <c r="AU28" s="815" t="s">
        <v>546</v>
      </c>
      <c r="AV28" s="815"/>
      <c r="AW28" s="815"/>
      <c r="AX28" s="815"/>
      <c r="AY28" s="815"/>
      <c r="AZ28" s="816" t="s">
        <v>546</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2486</v>
      </c>
      <c r="R29" s="771"/>
      <c r="S29" s="771"/>
      <c r="T29" s="771"/>
      <c r="U29" s="771"/>
      <c r="V29" s="771">
        <v>2450</v>
      </c>
      <c r="W29" s="771"/>
      <c r="X29" s="771"/>
      <c r="Y29" s="771"/>
      <c r="Z29" s="771"/>
      <c r="AA29" s="771">
        <v>36</v>
      </c>
      <c r="AB29" s="771"/>
      <c r="AC29" s="771"/>
      <c r="AD29" s="771"/>
      <c r="AE29" s="772"/>
      <c r="AF29" s="773">
        <v>36</v>
      </c>
      <c r="AG29" s="774"/>
      <c r="AH29" s="774"/>
      <c r="AI29" s="774"/>
      <c r="AJ29" s="775"/>
      <c r="AK29" s="821">
        <v>425</v>
      </c>
      <c r="AL29" s="817"/>
      <c r="AM29" s="817"/>
      <c r="AN29" s="817"/>
      <c r="AO29" s="817"/>
      <c r="AP29" s="817" t="s">
        <v>546</v>
      </c>
      <c r="AQ29" s="817"/>
      <c r="AR29" s="817"/>
      <c r="AS29" s="817"/>
      <c r="AT29" s="817"/>
      <c r="AU29" s="817" t="s">
        <v>546</v>
      </c>
      <c r="AV29" s="817"/>
      <c r="AW29" s="817"/>
      <c r="AX29" s="817"/>
      <c r="AY29" s="817"/>
      <c r="AZ29" s="818" t="s">
        <v>546</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276</v>
      </c>
      <c r="R30" s="771"/>
      <c r="S30" s="771"/>
      <c r="T30" s="771"/>
      <c r="U30" s="771"/>
      <c r="V30" s="771">
        <v>275</v>
      </c>
      <c r="W30" s="771"/>
      <c r="X30" s="771"/>
      <c r="Y30" s="771"/>
      <c r="Z30" s="771"/>
      <c r="AA30" s="771">
        <v>2</v>
      </c>
      <c r="AB30" s="771"/>
      <c r="AC30" s="771"/>
      <c r="AD30" s="771"/>
      <c r="AE30" s="772"/>
      <c r="AF30" s="773">
        <v>2</v>
      </c>
      <c r="AG30" s="774"/>
      <c r="AH30" s="774"/>
      <c r="AI30" s="774"/>
      <c r="AJ30" s="775"/>
      <c r="AK30" s="821">
        <v>94</v>
      </c>
      <c r="AL30" s="817"/>
      <c r="AM30" s="817"/>
      <c r="AN30" s="817"/>
      <c r="AO30" s="817"/>
      <c r="AP30" s="817" t="s">
        <v>546</v>
      </c>
      <c r="AQ30" s="817"/>
      <c r="AR30" s="817"/>
      <c r="AS30" s="817"/>
      <c r="AT30" s="817"/>
      <c r="AU30" s="817" t="s">
        <v>546</v>
      </c>
      <c r="AV30" s="817"/>
      <c r="AW30" s="817"/>
      <c r="AX30" s="817"/>
      <c r="AY30" s="817"/>
      <c r="AZ30" s="818" t="s">
        <v>546</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419</v>
      </c>
      <c r="R31" s="771"/>
      <c r="S31" s="771"/>
      <c r="T31" s="771"/>
      <c r="U31" s="771"/>
      <c r="V31" s="771">
        <v>345</v>
      </c>
      <c r="W31" s="771"/>
      <c r="X31" s="771"/>
      <c r="Y31" s="771"/>
      <c r="Z31" s="771"/>
      <c r="AA31" s="771">
        <v>75</v>
      </c>
      <c r="AB31" s="771"/>
      <c r="AC31" s="771"/>
      <c r="AD31" s="771"/>
      <c r="AE31" s="772"/>
      <c r="AF31" s="773">
        <v>347</v>
      </c>
      <c r="AG31" s="774"/>
      <c r="AH31" s="774"/>
      <c r="AI31" s="774"/>
      <c r="AJ31" s="775"/>
      <c r="AK31" s="821">
        <v>46</v>
      </c>
      <c r="AL31" s="817"/>
      <c r="AM31" s="817"/>
      <c r="AN31" s="817"/>
      <c r="AO31" s="817"/>
      <c r="AP31" s="817">
        <v>2387</v>
      </c>
      <c r="AQ31" s="817"/>
      <c r="AR31" s="817"/>
      <c r="AS31" s="817"/>
      <c r="AT31" s="817"/>
      <c r="AU31" s="817">
        <v>239</v>
      </c>
      <c r="AV31" s="817"/>
      <c r="AW31" s="817"/>
      <c r="AX31" s="817"/>
      <c r="AY31" s="817"/>
      <c r="AZ31" s="818" t="s">
        <v>546</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392</v>
      </c>
      <c r="R32" s="771"/>
      <c r="S32" s="771"/>
      <c r="T32" s="771"/>
      <c r="U32" s="771"/>
      <c r="V32" s="771">
        <v>387</v>
      </c>
      <c r="W32" s="771"/>
      <c r="X32" s="771"/>
      <c r="Y32" s="771"/>
      <c r="Z32" s="771"/>
      <c r="AA32" s="771">
        <v>5</v>
      </c>
      <c r="AB32" s="771"/>
      <c r="AC32" s="771"/>
      <c r="AD32" s="771"/>
      <c r="AE32" s="772"/>
      <c r="AF32" s="773">
        <v>22</v>
      </c>
      <c r="AG32" s="774"/>
      <c r="AH32" s="774"/>
      <c r="AI32" s="774"/>
      <c r="AJ32" s="775"/>
      <c r="AK32" s="821">
        <v>230</v>
      </c>
      <c r="AL32" s="817"/>
      <c r="AM32" s="817"/>
      <c r="AN32" s="817"/>
      <c r="AO32" s="817"/>
      <c r="AP32" s="817">
        <v>2150</v>
      </c>
      <c r="AQ32" s="817"/>
      <c r="AR32" s="817"/>
      <c r="AS32" s="817"/>
      <c r="AT32" s="817"/>
      <c r="AU32" s="817">
        <v>1918</v>
      </c>
      <c r="AV32" s="817"/>
      <c r="AW32" s="817"/>
      <c r="AX32" s="817"/>
      <c r="AY32" s="817"/>
      <c r="AZ32" s="818" t="s">
        <v>546</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445</v>
      </c>
      <c r="AG63" s="831"/>
      <c r="AH63" s="831"/>
      <c r="AI63" s="831"/>
      <c r="AJ63" s="832"/>
      <c r="AK63" s="833"/>
      <c r="AL63" s="828"/>
      <c r="AM63" s="828"/>
      <c r="AN63" s="828"/>
      <c r="AO63" s="828"/>
      <c r="AP63" s="831">
        <v>4537</v>
      </c>
      <c r="AQ63" s="831"/>
      <c r="AR63" s="831"/>
      <c r="AS63" s="831"/>
      <c r="AT63" s="831"/>
      <c r="AU63" s="831">
        <v>2157</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547</v>
      </c>
      <c r="C68" s="857"/>
      <c r="D68" s="857"/>
      <c r="E68" s="857"/>
      <c r="F68" s="857"/>
      <c r="G68" s="857"/>
      <c r="H68" s="857"/>
      <c r="I68" s="857"/>
      <c r="J68" s="857"/>
      <c r="K68" s="857"/>
      <c r="L68" s="857"/>
      <c r="M68" s="857"/>
      <c r="N68" s="857"/>
      <c r="O68" s="857"/>
      <c r="P68" s="858"/>
      <c r="Q68" s="859">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t="s">
        <v>548</v>
      </c>
      <c r="AQ68" s="853"/>
      <c r="AR68" s="853"/>
      <c r="AS68" s="853"/>
      <c r="AT68" s="853"/>
      <c r="AU68" s="853" t="s">
        <v>548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550</v>
      </c>
      <c r="C69" s="861"/>
      <c r="D69" s="861"/>
      <c r="E69" s="861"/>
      <c r="F69" s="861"/>
      <c r="G69" s="861"/>
      <c r="H69" s="861"/>
      <c r="I69" s="861"/>
      <c r="J69" s="861"/>
      <c r="K69" s="861"/>
      <c r="L69" s="861"/>
      <c r="M69" s="861"/>
      <c r="N69" s="861"/>
      <c r="O69" s="861"/>
      <c r="P69" s="862"/>
      <c r="Q69" s="863">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551</v>
      </c>
      <c r="C70" s="861"/>
      <c r="D70" s="861"/>
      <c r="E70" s="861"/>
      <c r="F70" s="861"/>
      <c r="G70" s="861"/>
      <c r="H70" s="861"/>
      <c r="I70" s="861"/>
      <c r="J70" s="861"/>
      <c r="K70" s="861"/>
      <c r="L70" s="861"/>
      <c r="M70" s="861"/>
      <c r="N70" s="861"/>
      <c r="O70" s="861"/>
      <c r="P70" s="862"/>
      <c r="Q70" s="863">
        <v>22</v>
      </c>
      <c r="R70" s="817"/>
      <c r="S70" s="817"/>
      <c r="T70" s="817"/>
      <c r="U70" s="817"/>
      <c r="V70" s="817">
        <v>20</v>
      </c>
      <c r="W70" s="817"/>
      <c r="X70" s="817"/>
      <c r="Y70" s="817"/>
      <c r="Z70" s="817"/>
      <c r="AA70" s="817">
        <v>2</v>
      </c>
      <c r="AB70" s="817"/>
      <c r="AC70" s="817"/>
      <c r="AD70" s="817"/>
      <c r="AE70" s="817"/>
      <c r="AF70" s="817">
        <v>2</v>
      </c>
      <c r="AG70" s="817"/>
      <c r="AH70" s="817"/>
      <c r="AI70" s="817"/>
      <c r="AJ70" s="817"/>
      <c r="AK70" s="817" t="s">
        <v>548</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549</v>
      </c>
      <c r="C71" s="861"/>
      <c r="D71" s="861"/>
      <c r="E71" s="861"/>
      <c r="F71" s="861"/>
      <c r="G71" s="861"/>
      <c r="H71" s="861"/>
      <c r="I71" s="861"/>
      <c r="J71" s="861"/>
      <c r="K71" s="861"/>
      <c r="L71" s="861"/>
      <c r="M71" s="861"/>
      <c r="N71" s="861"/>
      <c r="O71" s="861"/>
      <c r="P71" s="862"/>
      <c r="Q71" s="863">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552</v>
      </c>
      <c r="C72" s="861"/>
      <c r="D72" s="861"/>
      <c r="E72" s="861"/>
      <c r="F72" s="861"/>
      <c r="G72" s="861"/>
      <c r="H72" s="861"/>
      <c r="I72" s="861"/>
      <c r="J72" s="861"/>
      <c r="K72" s="861"/>
      <c r="L72" s="861"/>
      <c r="M72" s="861"/>
      <c r="N72" s="861"/>
      <c r="O72" s="861"/>
      <c r="P72" s="862"/>
      <c r="Q72" s="863">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3062</v>
      </c>
      <c r="AG88" s="831"/>
      <c r="AH88" s="831"/>
      <c r="AI88" s="831"/>
      <c r="AJ88" s="831"/>
      <c r="AK88" s="828"/>
      <c r="AL88" s="828"/>
      <c r="AM88" s="828"/>
      <c r="AN88" s="828"/>
      <c r="AO88" s="828"/>
      <c r="AP88" s="831" t="s">
        <v>548</v>
      </c>
      <c r="AQ88" s="831"/>
      <c r="AR88" s="831"/>
      <c r="AS88" s="831"/>
      <c r="AT88" s="831"/>
      <c r="AU88" s="831" t="s">
        <v>548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548</v>
      </c>
      <c r="CX102" s="839"/>
      <c r="CY102" s="839"/>
      <c r="CZ102" s="839"/>
      <c r="DA102" s="878"/>
      <c r="DB102" s="877" t="s">
        <v>548</v>
      </c>
      <c r="DC102" s="839"/>
      <c r="DD102" s="839"/>
      <c r="DE102" s="839"/>
      <c r="DF102" s="878"/>
      <c r="DG102" s="877" t="s">
        <v>548</v>
      </c>
      <c r="DH102" s="839"/>
      <c r="DI102" s="839"/>
      <c r="DJ102" s="839"/>
      <c r="DK102" s="878"/>
      <c r="DL102" s="877" t="s">
        <v>548</v>
      </c>
      <c r="DM102" s="839"/>
      <c r="DN102" s="839"/>
      <c r="DO102" s="839"/>
      <c r="DP102" s="878"/>
      <c r="DQ102" s="877" t="s">
        <v>548</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847273</v>
      </c>
      <c r="AB110" s="887"/>
      <c r="AC110" s="887"/>
      <c r="AD110" s="887"/>
      <c r="AE110" s="888"/>
      <c r="AF110" s="889">
        <v>922405</v>
      </c>
      <c r="AG110" s="887"/>
      <c r="AH110" s="887"/>
      <c r="AI110" s="887"/>
      <c r="AJ110" s="888"/>
      <c r="AK110" s="889">
        <v>915543</v>
      </c>
      <c r="AL110" s="887"/>
      <c r="AM110" s="887"/>
      <c r="AN110" s="887"/>
      <c r="AO110" s="888"/>
      <c r="AP110" s="890">
        <v>18.5</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8821818</v>
      </c>
      <c r="BR110" s="918"/>
      <c r="BS110" s="918"/>
      <c r="BT110" s="918"/>
      <c r="BU110" s="918"/>
      <c r="BV110" s="918">
        <v>8322925</v>
      </c>
      <c r="BW110" s="918"/>
      <c r="BX110" s="918"/>
      <c r="BY110" s="918"/>
      <c r="BZ110" s="918"/>
      <c r="CA110" s="918">
        <v>7705464</v>
      </c>
      <c r="CB110" s="918"/>
      <c r="CC110" s="918"/>
      <c r="CD110" s="918"/>
      <c r="CE110" s="918"/>
      <c r="CF110" s="931">
        <v>155.69999999999999</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2270441</v>
      </c>
      <c r="BR112" s="913"/>
      <c r="BS112" s="913"/>
      <c r="BT112" s="913"/>
      <c r="BU112" s="913"/>
      <c r="BV112" s="913">
        <v>2382785</v>
      </c>
      <c r="BW112" s="913"/>
      <c r="BX112" s="913"/>
      <c r="BY112" s="913"/>
      <c r="BZ112" s="913"/>
      <c r="CA112" s="913">
        <v>2156851</v>
      </c>
      <c r="CB112" s="913"/>
      <c r="CC112" s="913"/>
      <c r="CD112" s="913"/>
      <c r="CE112" s="913"/>
      <c r="CF112" s="907">
        <v>43.6</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196138</v>
      </c>
      <c r="AB113" s="925"/>
      <c r="AC113" s="925"/>
      <c r="AD113" s="925"/>
      <c r="AE113" s="926"/>
      <c r="AF113" s="927">
        <v>216293</v>
      </c>
      <c r="AG113" s="925"/>
      <c r="AH113" s="925"/>
      <c r="AI113" s="925"/>
      <c r="AJ113" s="926"/>
      <c r="AK113" s="927">
        <v>159532</v>
      </c>
      <c r="AL113" s="925"/>
      <c r="AM113" s="925"/>
      <c r="AN113" s="925"/>
      <c r="AO113" s="926"/>
      <c r="AP113" s="928">
        <v>3.2</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1332869</v>
      </c>
      <c r="BR114" s="913"/>
      <c r="BS114" s="913"/>
      <c r="BT114" s="913"/>
      <c r="BU114" s="913"/>
      <c r="BV114" s="913">
        <v>1343856</v>
      </c>
      <c r="BW114" s="913"/>
      <c r="BX114" s="913"/>
      <c r="BY114" s="913"/>
      <c r="BZ114" s="913"/>
      <c r="CA114" s="913">
        <v>1306876</v>
      </c>
      <c r="CB114" s="913"/>
      <c r="CC114" s="913"/>
      <c r="CD114" s="913"/>
      <c r="CE114" s="913"/>
      <c r="CF114" s="907">
        <v>26.4</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1043411</v>
      </c>
      <c r="AB117" s="966"/>
      <c r="AC117" s="966"/>
      <c r="AD117" s="966"/>
      <c r="AE117" s="967"/>
      <c r="AF117" s="968">
        <v>1138698</v>
      </c>
      <c r="AG117" s="966"/>
      <c r="AH117" s="966"/>
      <c r="AI117" s="966"/>
      <c r="AJ117" s="967"/>
      <c r="AK117" s="968">
        <v>1075075</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12425128</v>
      </c>
      <c r="BR119" s="987"/>
      <c r="BS119" s="987"/>
      <c r="BT119" s="987"/>
      <c r="BU119" s="987"/>
      <c r="BV119" s="987">
        <v>12049566</v>
      </c>
      <c r="BW119" s="987"/>
      <c r="BX119" s="987"/>
      <c r="BY119" s="987"/>
      <c r="BZ119" s="987"/>
      <c r="CA119" s="987">
        <v>11169191</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2132616</v>
      </c>
      <c r="BR120" s="918"/>
      <c r="BS120" s="918"/>
      <c r="BT120" s="918"/>
      <c r="BU120" s="918"/>
      <c r="BV120" s="918">
        <v>2330844</v>
      </c>
      <c r="BW120" s="918"/>
      <c r="BX120" s="918"/>
      <c r="BY120" s="918"/>
      <c r="BZ120" s="918"/>
      <c r="CA120" s="918">
        <v>2565861</v>
      </c>
      <c r="CB120" s="918"/>
      <c r="CC120" s="918"/>
      <c r="CD120" s="918"/>
      <c r="CE120" s="918"/>
      <c r="CF120" s="931">
        <v>51.9</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t="s">
        <v>121</v>
      </c>
      <c r="DH120" s="918"/>
      <c r="DI120" s="918"/>
      <c r="DJ120" s="918"/>
      <c r="DK120" s="918"/>
      <c r="DL120" s="918" t="s">
        <v>121</v>
      </c>
      <c r="DM120" s="918"/>
      <c r="DN120" s="918"/>
      <c r="DO120" s="918"/>
      <c r="DP120" s="918"/>
      <c r="DQ120" s="918">
        <v>1918144</v>
      </c>
      <c r="DR120" s="918"/>
      <c r="DS120" s="918"/>
      <c r="DT120" s="918"/>
      <c r="DU120" s="918"/>
      <c r="DV120" s="919">
        <v>38.799999999999997</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7729</v>
      </c>
      <c r="BR121" s="913"/>
      <c r="BS121" s="913"/>
      <c r="BT121" s="913"/>
      <c r="BU121" s="913"/>
      <c r="BV121" s="913">
        <v>62678</v>
      </c>
      <c r="BW121" s="913"/>
      <c r="BX121" s="913"/>
      <c r="BY121" s="913"/>
      <c r="BZ121" s="913"/>
      <c r="CA121" s="913">
        <v>53200</v>
      </c>
      <c r="CB121" s="913"/>
      <c r="CC121" s="913"/>
      <c r="CD121" s="913"/>
      <c r="CE121" s="913"/>
      <c r="CF121" s="907">
        <v>1.1000000000000001</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82995</v>
      </c>
      <c r="DH121" s="913"/>
      <c r="DI121" s="913"/>
      <c r="DJ121" s="913"/>
      <c r="DK121" s="913"/>
      <c r="DL121" s="913">
        <v>174341</v>
      </c>
      <c r="DM121" s="913"/>
      <c r="DN121" s="913"/>
      <c r="DO121" s="913"/>
      <c r="DP121" s="913"/>
      <c r="DQ121" s="913">
        <v>238707</v>
      </c>
      <c r="DR121" s="913"/>
      <c r="DS121" s="913"/>
      <c r="DT121" s="913"/>
      <c r="DU121" s="913"/>
      <c r="DV121" s="914">
        <v>4.8</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6367773</v>
      </c>
      <c r="BR122" s="987"/>
      <c r="BS122" s="987"/>
      <c r="BT122" s="987"/>
      <c r="BU122" s="987"/>
      <c r="BV122" s="987">
        <v>6064707</v>
      </c>
      <c r="BW122" s="987"/>
      <c r="BX122" s="987"/>
      <c r="BY122" s="987"/>
      <c r="BZ122" s="987"/>
      <c r="CA122" s="987">
        <v>5702388</v>
      </c>
      <c r="CB122" s="987"/>
      <c r="CC122" s="987"/>
      <c r="CD122" s="987"/>
      <c r="CE122" s="987"/>
      <c r="CF122" s="1004">
        <v>115.2</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8508118</v>
      </c>
      <c r="BR123" s="1051"/>
      <c r="BS123" s="1051"/>
      <c r="BT123" s="1051"/>
      <c r="BU123" s="1051"/>
      <c r="BV123" s="1051">
        <v>8458229</v>
      </c>
      <c r="BW123" s="1051"/>
      <c r="BX123" s="1051"/>
      <c r="BY123" s="1051"/>
      <c r="BZ123" s="1051"/>
      <c r="CA123" s="1051">
        <v>8321449</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78.099999999999994</v>
      </c>
      <c r="BR124" s="1014"/>
      <c r="BS124" s="1014"/>
      <c r="BT124" s="1014"/>
      <c r="BU124" s="1014"/>
      <c r="BV124" s="1014">
        <v>73.5</v>
      </c>
      <c r="BW124" s="1014"/>
      <c r="BX124" s="1014"/>
      <c r="BY124" s="1014"/>
      <c r="BZ124" s="1014"/>
      <c r="CA124" s="1014">
        <v>57.5</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v>2187446</v>
      </c>
      <c r="DH124" s="973"/>
      <c r="DI124" s="973"/>
      <c r="DJ124" s="973"/>
      <c r="DK124" s="974"/>
      <c r="DL124" s="972">
        <v>2208444</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7729</v>
      </c>
      <c r="AB128" s="1033"/>
      <c r="AC128" s="1033"/>
      <c r="AD128" s="1033"/>
      <c r="AE128" s="1034"/>
      <c r="AF128" s="1035">
        <v>8062</v>
      </c>
      <c r="AG128" s="1033"/>
      <c r="AH128" s="1033"/>
      <c r="AI128" s="1033"/>
      <c r="AJ128" s="1034"/>
      <c r="AK128" s="1035">
        <v>8902</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121</v>
      </c>
      <c r="BG128" s="1040"/>
      <c r="BH128" s="1040"/>
      <c r="BI128" s="1040"/>
      <c r="BJ128" s="1040"/>
      <c r="BK128" s="1040"/>
      <c r="BL128" s="1041"/>
      <c r="BM128" s="1039">
        <v>14.72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5530669</v>
      </c>
      <c r="AB129" s="946"/>
      <c r="AC129" s="946"/>
      <c r="AD129" s="946"/>
      <c r="AE129" s="947"/>
      <c r="AF129" s="948">
        <v>5390270</v>
      </c>
      <c r="AG129" s="946"/>
      <c r="AH129" s="946"/>
      <c r="AI129" s="946"/>
      <c r="AJ129" s="947"/>
      <c r="AK129" s="948">
        <v>5465635</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121</v>
      </c>
      <c r="BG129" s="1054"/>
      <c r="BH129" s="1054"/>
      <c r="BI129" s="1054"/>
      <c r="BJ129" s="1054"/>
      <c r="BK129" s="1054"/>
      <c r="BL129" s="1055"/>
      <c r="BM129" s="1053">
        <v>19.72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517042</v>
      </c>
      <c r="AB130" s="946"/>
      <c r="AC130" s="946"/>
      <c r="AD130" s="946"/>
      <c r="AE130" s="947"/>
      <c r="AF130" s="948">
        <v>510722</v>
      </c>
      <c r="AG130" s="946"/>
      <c r="AH130" s="946"/>
      <c r="AI130" s="946"/>
      <c r="AJ130" s="947"/>
      <c r="AK130" s="948">
        <v>517768</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11.3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5013627</v>
      </c>
      <c r="AB131" s="973"/>
      <c r="AC131" s="973"/>
      <c r="AD131" s="973"/>
      <c r="AE131" s="974"/>
      <c r="AF131" s="972">
        <v>4879548</v>
      </c>
      <c r="AG131" s="973"/>
      <c r="AH131" s="973"/>
      <c r="AI131" s="973"/>
      <c r="AJ131" s="974"/>
      <c r="AK131" s="972">
        <v>4947867</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v>57.5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10.34460681</v>
      </c>
      <c r="AB132" s="1084"/>
      <c r="AC132" s="1084"/>
      <c r="AD132" s="1084"/>
      <c r="AE132" s="1085"/>
      <c r="AF132" s="1086">
        <v>12.704332450000001</v>
      </c>
      <c r="AG132" s="1084"/>
      <c r="AH132" s="1084"/>
      <c r="AI132" s="1084"/>
      <c r="AJ132" s="1085"/>
      <c r="AK132" s="1086">
        <v>11.08366494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9.6</v>
      </c>
      <c r="AB133" s="1067"/>
      <c r="AC133" s="1067"/>
      <c r="AD133" s="1067"/>
      <c r="AE133" s="1068"/>
      <c r="AF133" s="1066">
        <v>10.4</v>
      </c>
      <c r="AG133" s="1067"/>
      <c r="AH133" s="1067"/>
      <c r="AI133" s="1067"/>
      <c r="AJ133" s="1068"/>
      <c r="AK133" s="1066">
        <v>11.3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UXypc1O94o1fEWsUh/PNBVlWeyZu0wFcUvWkh2KTiktLkdTudxqfAWjtlTTKHq645tH9cwslAHcE3yzmoue9w==" saltValue="Wvpu45sZBH2jU6+Y+4ea2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Y52" sqref="CY52"/>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HfmlJ3jhCvILxeUgri3zWSH8kx3eIYNMbVjUSZoQNFpBtMrIu0xw9jAn+my201PLA8Hvl6pGC5hydrEKzlxtww==" saltValue="s4sUTnLEz2mylyUrmUBt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lPLKvyS3b0AM2XcPxnfquXzrpd1r4mqMMMkNobvRKLwlqaPCiQoXZ7Sm6MAPa8m9dSuYbVweLk+8Bj226hg9g==" saltValue="oV47p02bXlhie7+ynnj5A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2" x14ac:dyDescent="0.2">
      <c r="A8" s="259"/>
      <c r="AK8" s="268"/>
      <c r="AL8" s="269"/>
      <c r="AM8" s="269"/>
      <c r="AN8" s="270"/>
      <c r="AO8" s="1102"/>
      <c r="AP8" s="271" t="s">
        <v>479</v>
      </c>
      <c r="AQ8" s="272" t="s">
        <v>480</v>
      </c>
      <c r="AR8" s="273" t="s">
        <v>481</v>
      </c>
    </row>
    <row r="9" spans="1:46" ht="13.2" x14ac:dyDescent="0.2">
      <c r="A9" s="259"/>
      <c r="AK9" s="1103" t="s">
        <v>482</v>
      </c>
      <c r="AL9" s="1104"/>
      <c r="AM9" s="1104"/>
      <c r="AN9" s="1105"/>
      <c r="AO9" s="274">
        <v>1224242</v>
      </c>
      <c r="AP9" s="274">
        <v>66517</v>
      </c>
      <c r="AQ9" s="275">
        <v>102178</v>
      </c>
      <c r="AR9" s="276">
        <v>-34.9</v>
      </c>
    </row>
    <row r="10" spans="1:46" ht="13.5" customHeight="1" x14ac:dyDescent="0.2">
      <c r="A10" s="259"/>
      <c r="AK10" s="1103" t="s">
        <v>483</v>
      </c>
      <c r="AL10" s="1104"/>
      <c r="AM10" s="1104"/>
      <c r="AN10" s="1105"/>
      <c r="AO10" s="277">
        <v>10767</v>
      </c>
      <c r="AP10" s="277">
        <v>585</v>
      </c>
      <c r="AQ10" s="278">
        <v>12375</v>
      </c>
      <c r="AR10" s="279">
        <v>-95.3</v>
      </c>
    </row>
    <row r="11" spans="1:46" ht="13.5" customHeight="1" x14ac:dyDescent="0.2">
      <c r="A11" s="259"/>
      <c r="AK11" s="1103" t="s">
        <v>484</v>
      </c>
      <c r="AL11" s="1104"/>
      <c r="AM11" s="1104"/>
      <c r="AN11" s="1105"/>
      <c r="AO11" s="277" t="s">
        <v>485</v>
      </c>
      <c r="AP11" s="277" t="s">
        <v>485</v>
      </c>
      <c r="AQ11" s="278">
        <v>998</v>
      </c>
      <c r="AR11" s="279" t="s">
        <v>485</v>
      </c>
    </row>
    <row r="12" spans="1:46" ht="13.5" customHeight="1" x14ac:dyDescent="0.2">
      <c r="A12" s="259"/>
      <c r="AK12" s="1103" t="s">
        <v>486</v>
      </c>
      <c r="AL12" s="1104"/>
      <c r="AM12" s="1104"/>
      <c r="AN12" s="1105"/>
      <c r="AO12" s="277" t="s">
        <v>485</v>
      </c>
      <c r="AP12" s="277" t="s">
        <v>485</v>
      </c>
      <c r="AQ12" s="278">
        <v>0</v>
      </c>
      <c r="AR12" s="279" t="s">
        <v>485</v>
      </c>
    </row>
    <row r="13" spans="1:46" ht="13.5" customHeight="1" x14ac:dyDescent="0.2">
      <c r="A13" s="259"/>
      <c r="AK13" s="1103" t="s">
        <v>487</v>
      </c>
      <c r="AL13" s="1104"/>
      <c r="AM13" s="1104"/>
      <c r="AN13" s="1105"/>
      <c r="AO13" s="277">
        <v>110609</v>
      </c>
      <c r="AP13" s="277">
        <v>6010</v>
      </c>
      <c r="AQ13" s="278">
        <v>3569</v>
      </c>
      <c r="AR13" s="279">
        <v>68.400000000000006</v>
      </c>
    </row>
    <row r="14" spans="1:46" ht="13.5" customHeight="1" x14ac:dyDescent="0.2">
      <c r="A14" s="259"/>
      <c r="AK14" s="1103" t="s">
        <v>488</v>
      </c>
      <c r="AL14" s="1104"/>
      <c r="AM14" s="1104"/>
      <c r="AN14" s="1105"/>
      <c r="AO14" s="277">
        <v>41780</v>
      </c>
      <c r="AP14" s="277">
        <v>2270</v>
      </c>
      <c r="AQ14" s="278">
        <v>2201</v>
      </c>
      <c r="AR14" s="279">
        <v>3.1</v>
      </c>
    </row>
    <row r="15" spans="1:46" ht="13.5" customHeight="1" x14ac:dyDescent="0.2">
      <c r="A15" s="259"/>
      <c r="AK15" s="1106" t="s">
        <v>489</v>
      </c>
      <c r="AL15" s="1107"/>
      <c r="AM15" s="1107"/>
      <c r="AN15" s="1108"/>
      <c r="AO15" s="277">
        <v>-87194</v>
      </c>
      <c r="AP15" s="277">
        <v>-4738</v>
      </c>
      <c r="AQ15" s="278">
        <v>-6242</v>
      </c>
      <c r="AR15" s="279">
        <v>-24.1</v>
      </c>
    </row>
    <row r="16" spans="1:46" ht="13.2" x14ac:dyDescent="0.2">
      <c r="A16" s="259"/>
      <c r="AK16" s="1106" t="s">
        <v>177</v>
      </c>
      <c r="AL16" s="1107"/>
      <c r="AM16" s="1107"/>
      <c r="AN16" s="1108"/>
      <c r="AO16" s="277">
        <v>1300204</v>
      </c>
      <c r="AP16" s="277">
        <v>70644</v>
      </c>
      <c r="AQ16" s="278">
        <v>115079</v>
      </c>
      <c r="AR16" s="279">
        <v>-38.6</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09" t="s">
        <v>494</v>
      </c>
      <c r="AL21" s="1110"/>
      <c r="AM21" s="1110"/>
      <c r="AN21" s="1111"/>
      <c r="AO21" s="289">
        <v>6.9</v>
      </c>
      <c r="AP21" s="290">
        <v>9.93</v>
      </c>
      <c r="AQ21" s="291">
        <v>-3.03</v>
      </c>
      <c r="AS21" s="292"/>
      <c r="AT21" s="288"/>
    </row>
    <row r="22" spans="1:46" s="260" customFormat="1" ht="13.2" x14ac:dyDescent="0.2">
      <c r="A22" s="288"/>
      <c r="AK22" s="1109" t="s">
        <v>495</v>
      </c>
      <c r="AL22" s="1110"/>
      <c r="AM22" s="1110"/>
      <c r="AN22" s="1111"/>
      <c r="AO22" s="293">
        <v>97.2</v>
      </c>
      <c r="AP22" s="294">
        <v>96.1</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2"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915543</v>
      </c>
      <c r="AP32" s="303">
        <v>49744</v>
      </c>
      <c r="AQ32" s="304">
        <v>55825</v>
      </c>
      <c r="AR32" s="305">
        <v>-10.9</v>
      </c>
    </row>
    <row r="33" spans="1:46" ht="13.5" customHeight="1" x14ac:dyDescent="0.2">
      <c r="A33" s="259"/>
      <c r="AK33" s="1117" t="s">
        <v>500</v>
      </c>
      <c r="AL33" s="1118"/>
      <c r="AM33" s="1118"/>
      <c r="AN33" s="1119"/>
      <c r="AO33" s="303" t="s">
        <v>485</v>
      </c>
      <c r="AP33" s="303" t="s">
        <v>485</v>
      </c>
      <c r="AQ33" s="304">
        <v>10</v>
      </c>
      <c r="AR33" s="305" t="s">
        <v>485</v>
      </c>
    </row>
    <row r="34" spans="1:46" ht="27" customHeight="1" x14ac:dyDescent="0.2">
      <c r="A34" s="259"/>
      <c r="AK34" s="1117" t="s">
        <v>501</v>
      </c>
      <c r="AL34" s="1118"/>
      <c r="AM34" s="1118"/>
      <c r="AN34" s="1119"/>
      <c r="AO34" s="303" t="s">
        <v>485</v>
      </c>
      <c r="AP34" s="303" t="s">
        <v>485</v>
      </c>
      <c r="AQ34" s="304">
        <v>2</v>
      </c>
      <c r="AR34" s="305" t="s">
        <v>485</v>
      </c>
    </row>
    <row r="35" spans="1:46" ht="27" customHeight="1" x14ac:dyDescent="0.2">
      <c r="A35" s="259"/>
      <c r="AK35" s="1117" t="s">
        <v>502</v>
      </c>
      <c r="AL35" s="1118"/>
      <c r="AM35" s="1118"/>
      <c r="AN35" s="1119"/>
      <c r="AO35" s="303">
        <v>159532</v>
      </c>
      <c r="AP35" s="303">
        <v>8668</v>
      </c>
      <c r="AQ35" s="304">
        <v>20336</v>
      </c>
      <c r="AR35" s="305">
        <v>-57.4</v>
      </c>
    </row>
    <row r="36" spans="1:46" ht="27" customHeight="1" x14ac:dyDescent="0.2">
      <c r="A36" s="259"/>
      <c r="AK36" s="1117" t="s">
        <v>503</v>
      </c>
      <c r="AL36" s="1118"/>
      <c r="AM36" s="1118"/>
      <c r="AN36" s="1119"/>
      <c r="AO36" s="303" t="s">
        <v>485</v>
      </c>
      <c r="AP36" s="303" t="s">
        <v>485</v>
      </c>
      <c r="AQ36" s="304">
        <v>2951</v>
      </c>
      <c r="AR36" s="305" t="s">
        <v>485</v>
      </c>
    </row>
    <row r="37" spans="1:46" ht="13.5" customHeight="1" x14ac:dyDescent="0.2">
      <c r="A37" s="259"/>
      <c r="AK37" s="1117" t="s">
        <v>504</v>
      </c>
      <c r="AL37" s="1118"/>
      <c r="AM37" s="1118"/>
      <c r="AN37" s="1119"/>
      <c r="AO37" s="303" t="s">
        <v>485</v>
      </c>
      <c r="AP37" s="303" t="s">
        <v>485</v>
      </c>
      <c r="AQ37" s="304">
        <v>682</v>
      </c>
      <c r="AR37" s="305" t="s">
        <v>485</v>
      </c>
    </row>
    <row r="38" spans="1:46" ht="27" customHeight="1" x14ac:dyDescent="0.2">
      <c r="A38" s="259"/>
      <c r="AK38" s="1120" t="s">
        <v>505</v>
      </c>
      <c r="AL38" s="1121"/>
      <c r="AM38" s="1121"/>
      <c r="AN38" s="1122"/>
      <c r="AO38" s="306" t="s">
        <v>485</v>
      </c>
      <c r="AP38" s="306" t="s">
        <v>485</v>
      </c>
      <c r="AQ38" s="307">
        <v>2</v>
      </c>
      <c r="AR38" s="295" t="s">
        <v>485</v>
      </c>
      <c r="AS38" s="302"/>
    </row>
    <row r="39" spans="1:46" ht="13.2" x14ac:dyDescent="0.2">
      <c r="A39" s="259"/>
      <c r="AK39" s="1120" t="s">
        <v>506</v>
      </c>
      <c r="AL39" s="1121"/>
      <c r="AM39" s="1121"/>
      <c r="AN39" s="1122"/>
      <c r="AO39" s="303">
        <v>-8902</v>
      </c>
      <c r="AP39" s="303">
        <v>-484</v>
      </c>
      <c r="AQ39" s="304">
        <v>-2058</v>
      </c>
      <c r="AR39" s="305">
        <v>-76.5</v>
      </c>
      <c r="AS39" s="302"/>
    </row>
    <row r="40" spans="1:46" ht="27" customHeight="1" x14ac:dyDescent="0.2">
      <c r="A40" s="259"/>
      <c r="AK40" s="1117" t="s">
        <v>507</v>
      </c>
      <c r="AL40" s="1118"/>
      <c r="AM40" s="1118"/>
      <c r="AN40" s="1119"/>
      <c r="AO40" s="303">
        <v>-517768</v>
      </c>
      <c r="AP40" s="303">
        <v>-28132</v>
      </c>
      <c r="AQ40" s="304">
        <v>-53145</v>
      </c>
      <c r="AR40" s="305">
        <v>-47.1</v>
      </c>
      <c r="AS40" s="302"/>
    </row>
    <row r="41" spans="1:46" ht="13.2" x14ac:dyDescent="0.2">
      <c r="A41" s="259"/>
      <c r="AK41" s="1123" t="s">
        <v>287</v>
      </c>
      <c r="AL41" s="1124"/>
      <c r="AM41" s="1124"/>
      <c r="AN41" s="1125"/>
      <c r="AO41" s="303">
        <v>548405</v>
      </c>
      <c r="AP41" s="303">
        <v>29797</v>
      </c>
      <c r="AQ41" s="304">
        <v>24606</v>
      </c>
      <c r="AR41" s="305">
        <v>21.1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2" x14ac:dyDescent="0.2">
      <c r="A50" s="259"/>
      <c r="AK50" s="317"/>
      <c r="AL50" s="318"/>
      <c r="AM50" s="1113"/>
      <c r="AN50" s="319" t="s">
        <v>511</v>
      </c>
      <c r="AO50" s="320" t="s">
        <v>512</v>
      </c>
      <c r="AP50" s="321" t="s">
        <v>513</v>
      </c>
      <c r="AQ50" s="322" t="s">
        <v>514</v>
      </c>
      <c r="AR50" s="323" t="s">
        <v>515</v>
      </c>
    </row>
    <row r="51" spans="1:44" ht="13.2" x14ac:dyDescent="0.2">
      <c r="A51" s="259"/>
      <c r="AK51" s="315" t="s">
        <v>516</v>
      </c>
      <c r="AL51" s="316"/>
      <c r="AM51" s="324">
        <v>1560689</v>
      </c>
      <c r="AN51" s="325">
        <v>80869</v>
      </c>
      <c r="AO51" s="326">
        <v>153.80000000000001</v>
      </c>
      <c r="AP51" s="327">
        <v>113347</v>
      </c>
      <c r="AQ51" s="328">
        <v>15.1</v>
      </c>
      <c r="AR51" s="329">
        <v>138.69999999999999</v>
      </c>
    </row>
    <row r="52" spans="1:44" ht="13.2" x14ac:dyDescent="0.2">
      <c r="A52" s="259"/>
      <c r="AK52" s="330"/>
      <c r="AL52" s="331" t="s">
        <v>517</v>
      </c>
      <c r="AM52" s="332">
        <v>787952</v>
      </c>
      <c r="AN52" s="333">
        <v>40829</v>
      </c>
      <c r="AO52" s="334">
        <v>309.89999999999998</v>
      </c>
      <c r="AP52" s="335">
        <v>58728</v>
      </c>
      <c r="AQ52" s="336">
        <v>23.5</v>
      </c>
      <c r="AR52" s="337">
        <v>286.39999999999998</v>
      </c>
    </row>
    <row r="53" spans="1:44" ht="13.2" x14ac:dyDescent="0.2">
      <c r="A53" s="259"/>
      <c r="AK53" s="315" t="s">
        <v>518</v>
      </c>
      <c r="AL53" s="316"/>
      <c r="AM53" s="324">
        <v>1282578</v>
      </c>
      <c r="AN53" s="325">
        <v>67214</v>
      </c>
      <c r="AO53" s="326">
        <v>-16.899999999999999</v>
      </c>
      <c r="AP53" s="327">
        <v>125418</v>
      </c>
      <c r="AQ53" s="328">
        <v>10.6</v>
      </c>
      <c r="AR53" s="329">
        <v>-27.5</v>
      </c>
    </row>
    <row r="54" spans="1:44" ht="13.2" x14ac:dyDescent="0.2">
      <c r="A54" s="259"/>
      <c r="AK54" s="330"/>
      <c r="AL54" s="331" t="s">
        <v>517</v>
      </c>
      <c r="AM54" s="332">
        <v>419956</v>
      </c>
      <c r="AN54" s="333">
        <v>22008</v>
      </c>
      <c r="AO54" s="334">
        <v>-46.1</v>
      </c>
      <c r="AP54" s="335">
        <v>60445</v>
      </c>
      <c r="AQ54" s="336">
        <v>2.9</v>
      </c>
      <c r="AR54" s="337">
        <v>-49</v>
      </c>
    </row>
    <row r="55" spans="1:44" ht="13.2" x14ac:dyDescent="0.2">
      <c r="A55" s="259"/>
      <c r="AK55" s="315" t="s">
        <v>519</v>
      </c>
      <c r="AL55" s="316"/>
      <c r="AM55" s="324">
        <v>1282220</v>
      </c>
      <c r="AN55" s="325">
        <v>67760</v>
      </c>
      <c r="AO55" s="326">
        <v>0.8</v>
      </c>
      <c r="AP55" s="327">
        <v>74568</v>
      </c>
      <c r="AQ55" s="328">
        <v>-40.5</v>
      </c>
      <c r="AR55" s="329">
        <v>41.3</v>
      </c>
    </row>
    <row r="56" spans="1:44" ht="13.2" x14ac:dyDescent="0.2">
      <c r="A56" s="259"/>
      <c r="AK56" s="330"/>
      <c r="AL56" s="331" t="s">
        <v>517</v>
      </c>
      <c r="AM56" s="332">
        <v>403627</v>
      </c>
      <c r="AN56" s="333">
        <v>21330</v>
      </c>
      <c r="AO56" s="334">
        <v>-3.1</v>
      </c>
      <c r="AP56" s="335">
        <v>42558</v>
      </c>
      <c r="AQ56" s="336">
        <v>-29.6</v>
      </c>
      <c r="AR56" s="337">
        <v>26.5</v>
      </c>
    </row>
    <row r="57" spans="1:44" ht="13.2" x14ac:dyDescent="0.2">
      <c r="A57" s="259"/>
      <c r="AK57" s="315" t="s">
        <v>520</v>
      </c>
      <c r="AL57" s="316"/>
      <c r="AM57" s="324">
        <v>831270</v>
      </c>
      <c r="AN57" s="325">
        <v>44465</v>
      </c>
      <c r="AO57" s="326">
        <v>-34.4</v>
      </c>
      <c r="AP57" s="327">
        <v>73693</v>
      </c>
      <c r="AQ57" s="328">
        <v>-1.2</v>
      </c>
      <c r="AR57" s="329">
        <v>-33.200000000000003</v>
      </c>
    </row>
    <row r="58" spans="1:44" ht="13.2" x14ac:dyDescent="0.2">
      <c r="A58" s="259"/>
      <c r="AK58" s="330"/>
      <c r="AL58" s="331" t="s">
        <v>517</v>
      </c>
      <c r="AM58" s="332">
        <v>407624</v>
      </c>
      <c r="AN58" s="333">
        <v>21804</v>
      </c>
      <c r="AO58" s="334">
        <v>2.2000000000000002</v>
      </c>
      <c r="AP58" s="335">
        <v>44203</v>
      </c>
      <c r="AQ58" s="336">
        <v>3.9</v>
      </c>
      <c r="AR58" s="337">
        <v>-1.7</v>
      </c>
    </row>
    <row r="59" spans="1:44" ht="13.2" x14ac:dyDescent="0.2">
      <c r="A59" s="259"/>
      <c r="AK59" s="315" t="s">
        <v>521</v>
      </c>
      <c r="AL59" s="316"/>
      <c r="AM59" s="324">
        <v>784749</v>
      </c>
      <c r="AN59" s="325">
        <v>42638</v>
      </c>
      <c r="AO59" s="326">
        <v>-4.0999999999999996</v>
      </c>
      <c r="AP59" s="327">
        <v>79401</v>
      </c>
      <c r="AQ59" s="328">
        <v>7.7</v>
      </c>
      <c r="AR59" s="329">
        <v>-11.8</v>
      </c>
    </row>
    <row r="60" spans="1:44" ht="13.2" x14ac:dyDescent="0.2">
      <c r="A60" s="259"/>
      <c r="AK60" s="330"/>
      <c r="AL60" s="331" t="s">
        <v>517</v>
      </c>
      <c r="AM60" s="332">
        <v>372783</v>
      </c>
      <c r="AN60" s="333">
        <v>20254</v>
      </c>
      <c r="AO60" s="334">
        <v>-7.1</v>
      </c>
      <c r="AP60" s="335">
        <v>49347</v>
      </c>
      <c r="AQ60" s="336">
        <v>11.6</v>
      </c>
      <c r="AR60" s="337">
        <v>-18.7</v>
      </c>
    </row>
    <row r="61" spans="1:44" ht="13.2" x14ac:dyDescent="0.2">
      <c r="A61" s="259"/>
      <c r="AK61" s="315" t="s">
        <v>522</v>
      </c>
      <c r="AL61" s="338"/>
      <c r="AM61" s="324">
        <v>1148301</v>
      </c>
      <c r="AN61" s="325">
        <v>60589</v>
      </c>
      <c r="AO61" s="326">
        <v>19.8</v>
      </c>
      <c r="AP61" s="327">
        <v>93285</v>
      </c>
      <c r="AQ61" s="339">
        <v>-1.7</v>
      </c>
      <c r="AR61" s="329">
        <v>21.5</v>
      </c>
    </row>
    <row r="62" spans="1:44" ht="13.2" x14ac:dyDescent="0.2">
      <c r="A62" s="259"/>
      <c r="AK62" s="330"/>
      <c r="AL62" s="331" t="s">
        <v>517</v>
      </c>
      <c r="AM62" s="332">
        <v>478388</v>
      </c>
      <c r="AN62" s="333">
        <v>25245</v>
      </c>
      <c r="AO62" s="334">
        <v>51.2</v>
      </c>
      <c r="AP62" s="335">
        <v>51056</v>
      </c>
      <c r="AQ62" s="336">
        <v>2.5</v>
      </c>
      <c r="AR62" s="337">
        <v>48.7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cR+ug786/vKGprtqnhArC3QSJNwzgy3D2V5UWth5mtziwEt11qvisyug8O12b2Gko1VoCXsc9D201xDuLhC9A==" saltValue="zTIcDZMAjWeTCQXUJN/0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55" zoomScaleNormal="55" zoomScaleSheetLayoutView="55" workbookViewId="0">
      <selection activeCell="BK103" sqref="BK103"/>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RR8ljw0RRPeWpWF5AJPeed9aaKs9g3S3VgZfIug83tuwOz+u1+wsz/qDRdMEEPFhogFdt1r9DoJOHI6eNmawKg==" saltValue="3V/Kzc61As9aTV1u3XG4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DD95" sqref="DD95"/>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qog52196qsYUlo/Xa1j7B+TdeALPIzCjKkd6vL6OxrHe3eKXQjND/MI/gpxFYVo94PuP4IHCd0zYe1E9pS1VuA==" saltValue="xJOiL/JuFLCXl0JiR4UP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16.45</v>
      </c>
      <c r="G47" s="12">
        <v>16.11</v>
      </c>
      <c r="H47" s="12">
        <v>21.49</v>
      </c>
      <c r="I47" s="12">
        <v>23.04</v>
      </c>
      <c r="J47" s="13">
        <v>23.81</v>
      </c>
    </row>
    <row r="48" spans="2:10" ht="57.75" customHeight="1" x14ac:dyDescent="0.2">
      <c r="B48" s="14"/>
      <c r="C48" s="1128" t="s">
        <v>4</v>
      </c>
      <c r="D48" s="1128"/>
      <c r="E48" s="1129"/>
      <c r="F48" s="15">
        <v>5.72</v>
      </c>
      <c r="G48" s="16">
        <v>6.98</v>
      </c>
      <c r="H48" s="16">
        <v>7.64</v>
      </c>
      <c r="I48" s="16">
        <v>6.78</v>
      </c>
      <c r="J48" s="17">
        <v>7.08</v>
      </c>
    </row>
    <row r="49" spans="2:10" ht="57.75" customHeight="1" thickBot="1" x14ac:dyDescent="0.25">
      <c r="B49" s="18"/>
      <c r="C49" s="1130" t="s">
        <v>5</v>
      </c>
      <c r="D49" s="1130"/>
      <c r="E49" s="1131"/>
      <c r="F49" s="19" t="s">
        <v>529</v>
      </c>
      <c r="G49" s="20" t="s">
        <v>530</v>
      </c>
      <c r="H49" s="20">
        <v>3.9</v>
      </c>
      <c r="I49" s="20" t="s">
        <v>531</v>
      </c>
      <c r="J49" s="21" t="s">
        <v>532</v>
      </c>
    </row>
    <row r="50" spans="2:10" ht="13.2" x14ac:dyDescent="0.2"/>
  </sheetData>
  <sheetProtection algorithmName="SHA-512" hashValue="S1Ugp2wqqUaF66jjWes6QdIMl2oll07UrN9SLanF3uHmKe7kvXkWrg/yeWsRyoSO86RWymciaBSVqnUTFV7sEA==" saltValue="IV9q0z6ZRkBDEV7jlYR+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533</v>
      </c>
      <c r="D34" s="1136"/>
      <c r="E34" s="1137"/>
      <c r="F34" s="32">
        <v>5.72</v>
      </c>
      <c r="G34" s="33">
        <v>6.97</v>
      </c>
      <c r="H34" s="33">
        <v>7.63</v>
      </c>
      <c r="I34" s="33">
        <v>6.77</v>
      </c>
      <c r="J34" s="34">
        <v>7.07</v>
      </c>
      <c r="K34" s="22"/>
      <c r="L34" s="22"/>
      <c r="M34" s="22"/>
      <c r="N34" s="22"/>
      <c r="O34" s="22"/>
      <c r="P34" s="22"/>
    </row>
    <row r="35" spans="1:16" ht="39" customHeight="1" x14ac:dyDescent="0.2">
      <c r="A35" s="22"/>
      <c r="B35" s="35"/>
      <c r="C35" s="1132" t="s">
        <v>534</v>
      </c>
      <c r="D35" s="1132"/>
      <c r="E35" s="1133"/>
      <c r="F35" s="36">
        <v>4.37</v>
      </c>
      <c r="G35" s="37">
        <v>4.84</v>
      </c>
      <c r="H35" s="37">
        <v>5.46</v>
      </c>
      <c r="I35" s="37">
        <v>5.57</v>
      </c>
      <c r="J35" s="38">
        <v>6.34</v>
      </c>
      <c r="K35" s="22"/>
      <c r="L35" s="22"/>
      <c r="M35" s="22"/>
      <c r="N35" s="22"/>
      <c r="O35" s="22"/>
      <c r="P35" s="22"/>
    </row>
    <row r="36" spans="1:16" ht="39" customHeight="1" x14ac:dyDescent="0.2">
      <c r="A36" s="22"/>
      <c r="B36" s="35"/>
      <c r="C36" s="1132" t="s">
        <v>535</v>
      </c>
      <c r="D36" s="1132"/>
      <c r="E36" s="1133"/>
      <c r="F36" s="36">
        <v>0.06</v>
      </c>
      <c r="G36" s="37">
        <v>0.79</v>
      </c>
      <c r="H36" s="37">
        <v>0.55000000000000004</v>
      </c>
      <c r="I36" s="37">
        <v>0.64</v>
      </c>
      <c r="J36" s="38">
        <v>0.7</v>
      </c>
      <c r="K36" s="22"/>
      <c r="L36" s="22"/>
      <c r="M36" s="22"/>
      <c r="N36" s="22"/>
      <c r="O36" s="22"/>
      <c r="P36" s="22"/>
    </row>
    <row r="37" spans="1:16" ht="39" customHeight="1" x14ac:dyDescent="0.2">
      <c r="A37" s="22"/>
      <c r="B37" s="35"/>
      <c r="C37" s="1132" t="s">
        <v>536</v>
      </c>
      <c r="D37" s="1132"/>
      <c r="E37" s="1133"/>
      <c r="F37" s="36">
        <v>0</v>
      </c>
      <c r="G37" s="37">
        <v>0.51</v>
      </c>
      <c r="H37" s="37">
        <v>1.64</v>
      </c>
      <c r="I37" s="37">
        <v>2.4300000000000002</v>
      </c>
      <c r="J37" s="38">
        <v>0.64</v>
      </c>
      <c r="K37" s="22"/>
      <c r="L37" s="22"/>
      <c r="M37" s="22"/>
      <c r="N37" s="22"/>
      <c r="O37" s="22"/>
      <c r="P37" s="22"/>
    </row>
    <row r="38" spans="1:16" ht="39" customHeight="1" x14ac:dyDescent="0.2">
      <c r="A38" s="22"/>
      <c r="B38" s="35"/>
      <c r="C38" s="1132" t="s">
        <v>537</v>
      </c>
      <c r="D38" s="1132"/>
      <c r="E38" s="1133"/>
      <c r="F38" s="36" t="s">
        <v>485</v>
      </c>
      <c r="G38" s="37" t="s">
        <v>485</v>
      </c>
      <c r="H38" s="37" t="s">
        <v>485</v>
      </c>
      <c r="I38" s="37" t="s">
        <v>485</v>
      </c>
      <c r="J38" s="38">
        <v>0.41</v>
      </c>
      <c r="K38" s="22"/>
      <c r="L38" s="22"/>
      <c r="M38" s="22"/>
      <c r="N38" s="22"/>
      <c r="O38" s="22"/>
      <c r="P38" s="22"/>
    </row>
    <row r="39" spans="1:16" ht="39" customHeight="1" x14ac:dyDescent="0.2">
      <c r="A39" s="22"/>
      <c r="B39" s="35"/>
      <c r="C39" s="1132" t="s">
        <v>538</v>
      </c>
      <c r="D39" s="1132"/>
      <c r="E39" s="1133"/>
      <c r="F39" s="36">
        <v>0.04</v>
      </c>
      <c r="G39" s="37">
        <v>0.05</v>
      </c>
      <c r="H39" s="37">
        <v>0.11</v>
      </c>
      <c r="I39" s="37">
        <v>0</v>
      </c>
      <c r="J39" s="38">
        <v>0.02</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540</v>
      </c>
      <c r="D43" s="1134"/>
      <c r="E43" s="1135"/>
      <c r="F43" s="41">
        <v>0.18</v>
      </c>
      <c r="G43" s="42">
        <v>0.16</v>
      </c>
      <c r="H43" s="42">
        <v>0.11</v>
      </c>
      <c r="I43" s="42">
        <v>0.56000000000000005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h2NYhTks/FH1uiR+/7Eyf/pcwtXXfapN0aa4efya3O7ZSk8Yger5ORoMx+eTzDrEwrGtae9nV94q00kw21Dqw==" saltValue="D5wOBuZvJO4ByxytppDN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Q54" sqref="Q54"/>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893</v>
      </c>
      <c r="L45" s="58">
        <v>762</v>
      </c>
      <c r="M45" s="58">
        <v>847</v>
      </c>
      <c r="N45" s="58">
        <v>922</v>
      </c>
      <c r="O45" s="59">
        <v>916</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161</v>
      </c>
      <c r="L48" s="62">
        <v>178</v>
      </c>
      <c r="M48" s="62">
        <v>196</v>
      </c>
      <c r="N48" s="62">
        <v>216</v>
      </c>
      <c r="O48" s="63">
        <v>160</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485</v>
      </c>
      <c r="L49" s="62" t="s">
        <v>485</v>
      </c>
      <c r="M49" s="62" t="s">
        <v>485</v>
      </c>
      <c r="N49" s="62" t="s">
        <v>485</v>
      </c>
      <c r="O49" s="63" t="s">
        <v>485</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594</v>
      </c>
      <c r="L52" s="62">
        <v>546</v>
      </c>
      <c r="M52" s="62">
        <v>525</v>
      </c>
      <c r="N52" s="62">
        <v>519</v>
      </c>
      <c r="O52" s="63">
        <v>527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460</v>
      </c>
      <c r="L53" s="67">
        <v>394</v>
      </c>
      <c r="M53" s="67">
        <v>518</v>
      </c>
      <c r="N53" s="67">
        <v>619</v>
      </c>
      <c r="O53" s="68">
        <v>549</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7PTsuNGsI3WWWEczfVRbPgZWzA/6egoKMK/XCPhMGkJ6qrlOFnaG3ePA0zvsaop2UM2Go33OZtzRxWbpVfJ8+A==" saltValue="GkEOuDAzp4qWd36uYR1wN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8825</v>
      </c>
      <c r="J41" s="343">
        <v>8964</v>
      </c>
      <c r="K41" s="343">
        <v>8822</v>
      </c>
      <c r="L41" s="343">
        <v>8323</v>
      </c>
      <c r="M41" s="344">
        <v>7705</v>
      </c>
    </row>
    <row r="42" spans="2:13" ht="27.75" customHeight="1" x14ac:dyDescent="0.2">
      <c r="B42" s="1171"/>
      <c r="C42" s="1172"/>
      <c r="D42" s="104"/>
      <c r="E42" s="1177" t="s">
        <v>32</v>
      </c>
      <c r="F42" s="1177"/>
      <c r="G42" s="1177"/>
      <c r="H42" s="1178"/>
      <c r="I42" s="345" t="s">
        <v>485</v>
      </c>
      <c r="J42" s="346" t="s">
        <v>485</v>
      </c>
      <c r="K42" s="346" t="s">
        <v>485</v>
      </c>
      <c r="L42" s="346" t="s">
        <v>485</v>
      </c>
      <c r="M42" s="347" t="s">
        <v>485</v>
      </c>
    </row>
    <row r="43" spans="2:13" ht="27.75" customHeight="1" x14ac:dyDescent="0.2">
      <c r="B43" s="1171"/>
      <c r="C43" s="1172"/>
      <c r="D43" s="104"/>
      <c r="E43" s="1177" t="s">
        <v>33</v>
      </c>
      <c r="F43" s="1177"/>
      <c r="G43" s="1177"/>
      <c r="H43" s="1178"/>
      <c r="I43" s="345">
        <v>2277</v>
      </c>
      <c r="J43" s="346">
        <v>2281</v>
      </c>
      <c r="K43" s="346">
        <v>2270</v>
      </c>
      <c r="L43" s="346">
        <v>2383</v>
      </c>
      <c r="M43" s="347">
        <v>2157</v>
      </c>
    </row>
    <row r="44" spans="2:13" ht="27.75" customHeight="1" x14ac:dyDescent="0.2">
      <c r="B44" s="1171"/>
      <c r="C44" s="1172"/>
      <c r="D44" s="104"/>
      <c r="E44" s="1177" t="s">
        <v>34</v>
      </c>
      <c r="F44" s="1177"/>
      <c r="G44" s="1177"/>
      <c r="H44" s="1178"/>
      <c r="I44" s="345" t="s">
        <v>485</v>
      </c>
      <c r="J44" s="346" t="s">
        <v>485</v>
      </c>
      <c r="K44" s="346" t="s">
        <v>485</v>
      </c>
      <c r="L44" s="346" t="s">
        <v>485</v>
      </c>
      <c r="M44" s="347" t="s">
        <v>485</v>
      </c>
    </row>
    <row r="45" spans="2:13" ht="27.75" customHeight="1" x14ac:dyDescent="0.2">
      <c r="B45" s="1171"/>
      <c r="C45" s="1172"/>
      <c r="D45" s="104"/>
      <c r="E45" s="1177" t="s">
        <v>35</v>
      </c>
      <c r="F45" s="1177"/>
      <c r="G45" s="1177"/>
      <c r="H45" s="1178"/>
      <c r="I45" s="345">
        <v>1330</v>
      </c>
      <c r="J45" s="346">
        <v>1378</v>
      </c>
      <c r="K45" s="346">
        <v>1333</v>
      </c>
      <c r="L45" s="346">
        <v>1344</v>
      </c>
      <c r="M45" s="347">
        <v>1307</v>
      </c>
    </row>
    <row r="46" spans="2:13" ht="27.75" customHeight="1" x14ac:dyDescent="0.2">
      <c r="B46" s="1171"/>
      <c r="C46" s="1172"/>
      <c r="D46" s="105"/>
      <c r="E46" s="1177" t="s">
        <v>36</v>
      </c>
      <c r="F46" s="1177"/>
      <c r="G46" s="1177"/>
      <c r="H46" s="1178"/>
      <c r="I46" s="345">
        <v>10</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1682</v>
      </c>
      <c r="J50" s="346">
        <v>1713</v>
      </c>
      <c r="K50" s="346">
        <v>2133</v>
      </c>
      <c r="L50" s="346">
        <v>2331</v>
      </c>
      <c r="M50" s="347">
        <v>2566</v>
      </c>
    </row>
    <row r="51" spans="2:13" ht="27.75" customHeight="1" x14ac:dyDescent="0.2">
      <c r="B51" s="1171"/>
      <c r="C51" s="1172"/>
      <c r="D51" s="104"/>
      <c r="E51" s="1177" t="s">
        <v>42</v>
      </c>
      <c r="F51" s="1177"/>
      <c r="G51" s="1177"/>
      <c r="H51" s="1178"/>
      <c r="I51" s="345">
        <v>28</v>
      </c>
      <c r="J51" s="346">
        <v>18</v>
      </c>
      <c r="K51" s="346">
        <v>8</v>
      </c>
      <c r="L51" s="346">
        <v>63</v>
      </c>
      <c r="M51" s="347">
        <v>53</v>
      </c>
    </row>
    <row r="52" spans="2:13" ht="27.75" customHeight="1" x14ac:dyDescent="0.2">
      <c r="B52" s="1173"/>
      <c r="C52" s="1174"/>
      <c r="D52" s="104"/>
      <c r="E52" s="1177" t="s">
        <v>43</v>
      </c>
      <c r="F52" s="1177"/>
      <c r="G52" s="1177"/>
      <c r="H52" s="1178"/>
      <c r="I52" s="345">
        <v>6524</v>
      </c>
      <c r="J52" s="346">
        <v>6612</v>
      </c>
      <c r="K52" s="346">
        <v>6368</v>
      </c>
      <c r="L52" s="346">
        <v>6065</v>
      </c>
      <c r="M52" s="347">
        <v>5702</v>
      </c>
    </row>
    <row r="53" spans="2:13" ht="27.75" customHeight="1" thickBot="1" x14ac:dyDescent="0.25">
      <c r="B53" s="1184" t="s">
        <v>19</v>
      </c>
      <c r="C53" s="1185"/>
      <c r="D53" s="108"/>
      <c r="E53" s="1186" t="s">
        <v>44</v>
      </c>
      <c r="F53" s="1186"/>
      <c r="G53" s="1186"/>
      <c r="H53" s="1187"/>
      <c r="I53" s="348">
        <v>4208</v>
      </c>
      <c r="J53" s="349">
        <v>4280</v>
      </c>
      <c r="K53" s="349">
        <v>3917</v>
      </c>
      <c r="L53" s="349">
        <v>3591</v>
      </c>
      <c r="M53" s="350">
        <v>2848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umWoeYYg/zfkgXSCyZMmDHW/i7G/AUePsLmCWbIr6x0/eGdkx+2FYEOguwkWu5B/yndCCNoc+y54WkY6hxtpsw==" saltValue="Qv0+z5nkZDNzVH/SioGn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G60" sqref="G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1188</v>
      </c>
      <c r="G55" s="120">
        <v>1242</v>
      </c>
      <c r="H55" s="121">
        <v>1301</v>
      </c>
    </row>
    <row r="56" spans="2:8" ht="52.5" customHeight="1" x14ac:dyDescent="0.2">
      <c r="B56" s="122"/>
      <c r="C56" s="1198" t="s">
        <v>47</v>
      </c>
      <c r="D56" s="1198"/>
      <c r="E56" s="1199"/>
      <c r="F56" s="123">
        <v>52</v>
      </c>
      <c r="G56" s="123">
        <v>52</v>
      </c>
      <c r="H56" s="124">
        <v>52</v>
      </c>
    </row>
    <row r="57" spans="2:8" ht="53.25" customHeight="1" x14ac:dyDescent="0.2">
      <c r="B57" s="122"/>
      <c r="C57" s="1200" t="s">
        <v>48</v>
      </c>
      <c r="D57" s="1200"/>
      <c r="E57" s="1201"/>
      <c r="F57" s="125">
        <v>573</v>
      </c>
      <c r="G57" s="125">
        <v>735</v>
      </c>
      <c r="H57" s="126">
        <v>826</v>
      </c>
    </row>
    <row r="58" spans="2:8" ht="45.75" customHeight="1" x14ac:dyDescent="0.2">
      <c r="B58" s="127"/>
      <c r="C58" s="1188" t="s">
        <v>554</v>
      </c>
      <c r="D58" s="1189"/>
      <c r="E58" s="1190"/>
      <c r="F58" s="128">
        <v>302</v>
      </c>
      <c r="G58" s="128">
        <v>429</v>
      </c>
      <c r="H58" s="129">
        <v>531</v>
      </c>
    </row>
    <row r="59" spans="2:8" ht="45.75" customHeight="1" x14ac:dyDescent="0.2">
      <c r="B59" s="127"/>
      <c r="C59" s="1188" t="s">
        <v>555</v>
      </c>
      <c r="D59" s="1189"/>
      <c r="E59" s="1190"/>
      <c r="F59" s="128">
        <v>105</v>
      </c>
      <c r="G59" s="128">
        <v>108</v>
      </c>
      <c r="H59" s="129">
        <v>108</v>
      </c>
    </row>
    <row r="60" spans="2:8" ht="45.75" customHeight="1" x14ac:dyDescent="0.2">
      <c r="B60" s="127"/>
      <c r="C60" s="1188" t="s">
        <v>556</v>
      </c>
      <c r="D60" s="1189"/>
      <c r="E60" s="1190"/>
      <c r="F60" s="128">
        <v>50</v>
      </c>
      <c r="G60" s="128">
        <v>99</v>
      </c>
      <c r="H60" s="129">
        <v>98</v>
      </c>
    </row>
    <row r="61" spans="2:8" ht="45.75" customHeight="1" x14ac:dyDescent="0.2">
      <c r="B61" s="127"/>
      <c r="C61" s="1188" t="s">
        <v>557</v>
      </c>
      <c r="D61" s="1189"/>
      <c r="E61" s="1190"/>
      <c r="F61" s="128">
        <v>82</v>
      </c>
      <c r="G61" s="128">
        <v>72</v>
      </c>
      <c r="H61" s="129">
        <v>62</v>
      </c>
    </row>
    <row r="62" spans="2:8" ht="45.75" customHeight="1" thickBot="1" x14ac:dyDescent="0.25">
      <c r="B62" s="130"/>
      <c r="C62" s="1191" t="s">
        <v>558</v>
      </c>
      <c r="D62" s="1192"/>
      <c r="E62" s="1193"/>
      <c r="F62" s="131">
        <v>12</v>
      </c>
      <c r="G62" s="131">
        <v>13</v>
      </c>
      <c r="H62" s="132">
        <v>16</v>
      </c>
    </row>
    <row r="63" spans="2:8" ht="52.5" customHeight="1" thickBot="1" x14ac:dyDescent="0.25">
      <c r="B63" s="133"/>
      <c r="C63" s="1194" t="s">
        <v>49</v>
      </c>
      <c r="D63" s="1194"/>
      <c r="E63" s="1195"/>
      <c r="F63" s="134">
        <v>1814</v>
      </c>
      <c r="G63" s="134">
        <v>2028</v>
      </c>
      <c r="H63" s="135">
        <v>2179</v>
      </c>
    </row>
    <row r="64" spans="2:8" ht="13.2" x14ac:dyDescent="0.2"/>
  </sheetData>
  <sheetProtection algorithmName="SHA-512" hashValue="z/Ag4mLc0ACfrA8H/XLTdiO94j4Q6QCXYGZfDYQqeqZtT72KPawyr1rChk2N1uonidKS/b3wtR9ZKbWt672UQQ==" saltValue="e7eyv4C4RdAgq51C5208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80869</v>
      </c>
      <c r="E3" s="154"/>
      <c r="F3" s="155">
        <v>113347</v>
      </c>
      <c r="G3" s="156"/>
      <c r="H3" s="157"/>
    </row>
    <row r="4" spans="1:8" x14ac:dyDescent="0.2">
      <c r="A4" s="158"/>
      <c r="B4" s="159"/>
      <c r="C4" s="160"/>
      <c r="D4" s="161">
        <v>40829</v>
      </c>
      <c r="E4" s="162"/>
      <c r="F4" s="163">
        <v>58728</v>
      </c>
      <c r="G4" s="164"/>
      <c r="H4" s="165"/>
    </row>
    <row r="5" spans="1:8" x14ac:dyDescent="0.2">
      <c r="A5" s="146" t="s">
        <v>518</v>
      </c>
      <c r="B5" s="151"/>
      <c r="C5" s="152"/>
      <c r="D5" s="153">
        <v>67214</v>
      </c>
      <c r="E5" s="154"/>
      <c r="F5" s="155">
        <v>125418</v>
      </c>
      <c r="G5" s="156"/>
      <c r="H5" s="157"/>
    </row>
    <row r="6" spans="1:8" x14ac:dyDescent="0.2">
      <c r="A6" s="158"/>
      <c r="B6" s="159"/>
      <c r="C6" s="160"/>
      <c r="D6" s="161">
        <v>22008</v>
      </c>
      <c r="E6" s="162"/>
      <c r="F6" s="163">
        <v>60445</v>
      </c>
      <c r="G6" s="164"/>
      <c r="H6" s="165"/>
    </row>
    <row r="7" spans="1:8" x14ac:dyDescent="0.2">
      <c r="A7" s="146" t="s">
        <v>519</v>
      </c>
      <c r="B7" s="151"/>
      <c r="C7" s="152"/>
      <c r="D7" s="153">
        <v>67760</v>
      </c>
      <c r="E7" s="154"/>
      <c r="F7" s="155">
        <v>74568</v>
      </c>
      <c r="G7" s="156"/>
      <c r="H7" s="157"/>
    </row>
    <row r="8" spans="1:8" x14ac:dyDescent="0.2">
      <c r="A8" s="158"/>
      <c r="B8" s="159"/>
      <c r="C8" s="160"/>
      <c r="D8" s="161">
        <v>21330</v>
      </c>
      <c r="E8" s="162"/>
      <c r="F8" s="163">
        <v>42558</v>
      </c>
      <c r="G8" s="164"/>
      <c r="H8" s="165"/>
    </row>
    <row r="9" spans="1:8" x14ac:dyDescent="0.2">
      <c r="A9" s="146" t="s">
        <v>520</v>
      </c>
      <c r="B9" s="151"/>
      <c r="C9" s="152"/>
      <c r="D9" s="153">
        <v>44465</v>
      </c>
      <c r="E9" s="154"/>
      <c r="F9" s="155">
        <v>73693</v>
      </c>
      <c r="G9" s="156"/>
      <c r="H9" s="157"/>
    </row>
    <row r="10" spans="1:8" x14ac:dyDescent="0.2">
      <c r="A10" s="158"/>
      <c r="B10" s="159"/>
      <c r="C10" s="160"/>
      <c r="D10" s="161">
        <v>21804</v>
      </c>
      <c r="E10" s="162"/>
      <c r="F10" s="163">
        <v>44203</v>
      </c>
      <c r="G10" s="164"/>
      <c r="H10" s="165"/>
    </row>
    <row r="11" spans="1:8" x14ac:dyDescent="0.2">
      <c r="A11" s="146" t="s">
        <v>521</v>
      </c>
      <c r="B11" s="151"/>
      <c r="C11" s="152"/>
      <c r="D11" s="153">
        <v>42638</v>
      </c>
      <c r="E11" s="154"/>
      <c r="F11" s="155">
        <v>79401</v>
      </c>
      <c r="G11" s="156"/>
      <c r="H11" s="157"/>
    </row>
    <row r="12" spans="1:8" x14ac:dyDescent="0.2">
      <c r="A12" s="158"/>
      <c r="B12" s="159"/>
      <c r="C12" s="166"/>
      <c r="D12" s="161">
        <v>20254</v>
      </c>
      <c r="E12" s="162"/>
      <c r="F12" s="163">
        <v>49347</v>
      </c>
      <c r="G12" s="164"/>
      <c r="H12" s="165"/>
    </row>
    <row r="13" spans="1:8" x14ac:dyDescent="0.2">
      <c r="A13" s="146"/>
      <c r="B13" s="151"/>
      <c r="C13" s="152"/>
      <c r="D13" s="153">
        <v>60589</v>
      </c>
      <c r="E13" s="154"/>
      <c r="F13" s="155">
        <v>93285</v>
      </c>
      <c r="G13" s="167"/>
      <c r="H13" s="157"/>
    </row>
    <row r="14" spans="1:8" x14ac:dyDescent="0.2">
      <c r="A14" s="158"/>
      <c r="B14" s="159"/>
      <c r="C14" s="160"/>
      <c r="D14" s="161">
        <v>25245</v>
      </c>
      <c r="E14" s="162"/>
      <c r="F14" s="163">
        <v>51056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5.72</v>
      </c>
      <c r="C19" s="168">
        <f>ROUND(VALUE(SUBSTITUTE(実質収支比率等に係る経年分析!G$48,"▲","-")),2)</f>
        <v>6.98</v>
      </c>
      <c r="D19" s="168">
        <f>ROUND(VALUE(SUBSTITUTE(実質収支比率等に係る経年分析!H$48,"▲","-")),2)</f>
        <v>7.64</v>
      </c>
      <c r="E19" s="168">
        <f>ROUND(VALUE(SUBSTITUTE(実質収支比率等に係る経年分析!I$48,"▲","-")),2)</f>
        <v>6.78</v>
      </c>
      <c r="F19" s="168">
        <f>ROUND(VALUE(SUBSTITUTE(実質収支比率等に係る経年分析!J$48,"▲","-")),2)</f>
        <v>7.08</v>
      </c>
    </row>
    <row r="20" spans="1:11" x14ac:dyDescent="0.2">
      <c r="A20" s="168" t="s">
        <v>53</v>
      </c>
      <c r="B20" s="168">
        <f>ROUND(VALUE(SUBSTITUTE(実質収支比率等に係る経年分析!F$47,"▲","-")),2)</f>
        <v>16.45</v>
      </c>
      <c r="C20" s="168">
        <f>ROUND(VALUE(SUBSTITUTE(実質収支比率等に係る経年分析!G$47,"▲","-")),2)</f>
        <v>16.11</v>
      </c>
      <c r="D20" s="168">
        <f>ROUND(VALUE(SUBSTITUTE(実質収支比率等に係る経年分析!H$47,"▲","-")),2)</f>
        <v>21.49</v>
      </c>
      <c r="E20" s="168">
        <f>ROUND(VALUE(SUBSTITUTE(実質収支比率等に係る経年分析!I$47,"▲","-")),2)</f>
        <v>23.04</v>
      </c>
      <c r="F20" s="168">
        <f>ROUND(VALUE(SUBSTITUTE(実質収支比率等に係る経年分析!J$47,"▲","-")),2)</f>
        <v>23.81</v>
      </c>
    </row>
    <row r="21" spans="1:11" x14ac:dyDescent="0.2">
      <c r="A21" s="168" t="s">
        <v>54</v>
      </c>
      <c r="B21" s="168">
        <f>IF(ISNUMBER(VALUE(SUBSTITUTE(実質収支比率等に係る経年分析!F$49,"▲","-"))),ROUND(VALUE(SUBSTITUTE(実質収支比率等に係る経年分析!F$49,"▲","-")),2),NA())</f>
        <v>-3.47</v>
      </c>
      <c r="C21" s="168">
        <f>IF(ISNUMBER(VALUE(SUBSTITUTE(実質収支比率等に係る経年分析!G$49,"▲","-"))),ROUND(VALUE(SUBSTITUTE(実質収支比率等に係る経年分析!G$49,"▲","-")),2),NA())</f>
        <v>-0.97</v>
      </c>
      <c r="D21" s="168">
        <f>IF(ISNUMBER(VALUE(SUBSTITUTE(実質収支比率等に係る経年分析!H$49,"▲","-"))),ROUND(VALUE(SUBSTITUTE(実質収支比率等に係る経年分析!H$49,"▲","-")),2),NA())</f>
        <v>3.9</v>
      </c>
      <c r="E21" s="168">
        <f>IF(ISNUMBER(VALUE(SUBSTITUTE(実質収支比率等に係る経年分析!I$49,"▲","-"))),ROUND(VALUE(SUBSTITUTE(実質収支比率等に係る経年分析!I$49,"▲","-")),2),NA())</f>
        <v>-4</v>
      </c>
      <c r="F21" s="168">
        <f>IF(ISNUMBER(VALUE(SUBSTITUTE(実質収支比率等に係る経年分析!J$49,"▲","-"))),ROUND(VALUE(SUBSTITUTE(実質収支比率等に係る経年分析!J$49,"▲","-")),2),NA())</f>
        <v>-1.87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0.56000000000000005</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2.4300000000000002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0.64</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0.55000000000000004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7.07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594</v>
      </c>
      <c r="E42" s="170"/>
      <c r="F42" s="170"/>
      <c r="G42" s="170">
        <f>'実質公債費比率（分子）の構造'!L$52</f>
        <v>546</v>
      </c>
      <c r="H42" s="170"/>
      <c r="I42" s="170"/>
      <c r="J42" s="170">
        <f>'実質公債費比率（分子）の構造'!M$52</f>
        <v>525</v>
      </c>
      <c r="K42" s="170"/>
      <c r="L42" s="170"/>
      <c r="M42" s="170">
        <f>'実質公債費比率（分子）の構造'!N$52</f>
        <v>519</v>
      </c>
      <c r="N42" s="170"/>
      <c r="O42" s="170"/>
      <c r="P42" s="170">
        <f>'実質公債費比率（分子）の構造'!O$52</f>
        <v>527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161</v>
      </c>
      <c r="C46" s="170"/>
      <c r="D46" s="170"/>
      <c r="E46" s="170">
        <f>'実質公債費比率（分子）の構造'!L$48</f>
        <v>178</v>
      </c>
      <c r="F46" s="170"/>
      <c r="G46" s="170"/>
      <c r="H46" s="170">
        <f>'実質公債費比率（分子）の構造'!M$48</f>
        <v>196</v>
      </c>
      <c r="I46" s="170"/>
      <c r="J46" s="170"/>
      <c r="K46" s="170">
        <f>'実質公債費比率（分子）の構造'!N$48</f>
        <v>216</v>
      </c>
      <c r="L46" s="170"/>
      <c r="M46" s="170"/>
      <c r="N46" s="170">
        <f>'実質公債費比率（分子）の構造'!O$48</f>
        <v>160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893</v>
      </c>
      <c r="C49" s="170"/>
      <c r="D49" s="170"/>
      <c r="E49" s="170">
        <f>'実質公債費比率（分子）の構造'!L$45</f>
        <v>762</v>
      </c>
      <c r="F49" s="170"/>
      <c r="G49" s="170"/>
      <c r="H49" s="170">
        <f>'実質公債費比率（分子）の構造'!M$45</f>
        <v>847</v>
      </c>
      <c r="I49" s="170"/>
      <c r="J49" s="170"/>
      <c r="K49" s="170">
        <f>'実質公債費比率（分子）の構造'!N$45</f>
        <v>922</v>
      </c>
      <c r="L49" s="170"/>
      <c r="M49" s="170"/>
      <c r="N49" s="170">
        <f>'実質公債費比率（分子）の構造'!O$45</f>
        <v>916</v>
      </c>
      <c r="O49" s="170"/>
      <c r="P49" s="170"/>
    </row>
    <row r="50" spans="1:16" x14ac:dyDescent="0.2">
      <c r="A50" s="170" t="s">
        <v>67</v>
      </c>
      <c r="B50" s="170" t="e">
        <f>NA()</f>
        <v>#N/A</v>
      </c>
      <c r="C50" s="170">
        <f>IF(ISNUMBER('実質公債費比率（分子）の構造'!K$53),'実質公債費比率（分子）の構造'!K$53,NA())</f>
        <v>460</v>
      </c>
      <c r="D50" s="170" t="e">
        <f>NA()</f>
        <v>#N/A</v>
      </c>
      <c r="E50" s="170" t="e">
        <f>NA()</f>
        <v>#N/A</v>
      </c>
      <c r="F50" s="170">
        <f>IF(ISNUMBER('実質公債費比率（分子）の構造'!L$53),'実質公債費比率（分子）の構造'!L$53,NA())</f>
        <v>394</v>
      </c>
      <c r="G50" s="170" t="e">
        <f>NA()</f>
        <v>#N/A</v>
      </c>
      <c r="H50" s="170" t="e">
        <f>NA()</f>
        <v>#N/A</v>
      </c>
      <c r="I50" s="170">
        <f>IF(ISNUMBER('実質公債費比率（分子）の構造'!M$53),'実質公債費比率（分子）の構造'!M$53,NA())</f>
        <v>518</v>
      </c>
      <c r="J50" s="170" t="e">
        <f>NA()</f>
        <v>#N/A</v>
      </c>
      <c r="K50" s="170" t="e">
        <f>NA()</f>
        <v>#N/A</v>
      </c>
      <c r="L50" s="170">
        <f>IF(ISNUMBER('実質公債費比率（分子）の構造'!N$53),'実質公債費比率（分子）の構造'!N$53,NA())</f>
        <v>619</v>
      </c>
      <c r="M50" s="170" t="e">
        <f>NA()</f>
        <v>#N/A</v>
      </c>
      <c r="N50" s="170" t="e">
        <f>NA()</f>
        <v>#N/A</v>
      </c>
      <c r="O50" s="170">
        <f>IF(ISNUMBER('実質公債費比率（分子）の構造'!O$53),'実質公債費比率（分子）の構造'!O$53,NA())</f>
        <v>549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6524</v>
      </c>
      <c r="E56" s="169"/>
      <c r="F56" s="169"/>
      <c r="G56" s="169">
        <f>'将来負担比率（分子）の構造'!J$52</f>
        <v>6612</v>
      </c>
      <c r="H56" s="169"/>
      <c r="I56" s="169"/>
      <c r="J56" s="169">
        <f>'将来負担比率（分子）の構造'!K$52</f>
        <v>6368</v>
      </c>
      <c r="K56" s="169"/>
      <c r="L56" s="169"/>
      <c r="M56" s="169">
        <f>'将来負担比率（分子）の構造'!L$52</f>
        <v>6065</v>
      </c>
      <c r="N56" s="169"/>
      <c r="O56" s="169"/>
      <c r="P56" s="169">
        <f>'将来負担比率（分子）の構造'!M$52</f>
        <v>5702</v>
      </c>
    </row>
    <row r="57" spans="1:16" x14ac:dyDescent="0.2">
      <c r="A57" s="169" t="s">
        <v>42</v>
      </c>
      <c r="B57" s="169"/>
      <c r="C57" s="169"/>
      <c r="D57" s="169">
        <f>'将来負担比率（分子）の構造'!I$51</f>
        <v>28</v>
      </c>
      <c r="E57" s="169"/>
      <c r="F57" s="169"/>
      <c r="G57" s="169">
        <f>'将来負担比率（分子）の構造'!J$51</f>
        <v>18</v>
      </c>
      <c r="H57" s="169"/>
      <c r="I57" s="169"/>
      <c r="J57" s="169">
        <f>'将来負担比率（分子）の構造'!K$51</f>
        <v>8</v>
      </c>
      <c r="K57" s="169"/>
      <c r="L57" s="169"/>
      <c r="M57" s="169">
        <f>'将来負担比率（分子）の構造'!L$51</f>
        <v>63</v>
      </c>
      <c r="N57" s="169"/>
      <c r="O57" s="169"/>
      <c r="P57" s="169">
        <f>'将来負担比率（分子）の構造'!M$51</f>
        <v>53</v>
      </c>
    </row>
    <row r="58" spans="1:16" x14ac:dyDescent="0.2">
      <c r="A58" s="169" t="s">
        <v>41</v>
      </c>
      <c r="B58" s="169"/>
      <c r="C58" s="169"/>
      <c r="D58" s="169">
        <f>'将来負担比率（分子）の構造'!I$50</f>
        <v>1682</v>
      </c>
      <c r="E58" s="169"/>
      <c r="F58" s="169"/>
      <c r="G58" s="169">
        <f>'将来負担比率（分子）の構造'!J$50</f>
        <v>1713</v>
      </c>
      <c r="H58" s="169"/>
      <c r="I58" s="169"/>
      <c r="J58" s="169">
        <f>'将来負担比率（分子）の構造'!K$50</f>
        <v>2133</v>
      </c>
      <c r="K58" s="169"/>
      <c r="L58" s="169"/>
      <c r="M58" s="169">
        <f>'将来負担比率（分子）の構造'!L$50</f>
        <v>2331</v>
      </c>
      <c r="N58" s="169"/>
      <c r="O58" s="169"/>
      <c r="P58" s="169">
        <f>'将来負担比率（分子）の構造'!M$50</f>
        <v>2566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10</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1330</v>
      </c>
      <c r="C62" s="169"/>
      <c r="D62" s="169"/>
      <c r="E62" s="169">
        <f>'将来負担比率（分子）の構造'!J$45</f>
        <v>1378</v>
      </c>
      <c r="F62" s="169"/>
      <c r="G62" s="169"/>
      <c r="H62" s="169">
        <f>'将来負担比率（分子）の構造'!K$45</f>
        <v>1333</v>
      </c>
      <c r="I62" s="169"/>
      <c r="J62" s="169"/>
      <c r="K62" s="169">
        <f>'将来負担比率（分子）の構造'!L$45</f>
        <v>1344</v>
      </c>
      <c r="L62" s="169"/>
      <c r="M62" s="169"/>
      <c r="N62" s="169">
        <f>'将来負担比率（分子）の構造'!M$45</f>
        <v>1307</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2277</v>
      </c>
      <c r="C64" s="169"/>
      <c r="D64" s="169"/>
      <c r="E64" s="169">
        <f>'将来負担比率（分子）の構造'!J$43</f>
        <v>2281</v>
      </c>
      <c r="F64" s="169"/>
      <c r="G64" s="169"/>
      <c r="H64" s="169">
        <f>'将来負担比率（分子）の構造'!K$43</f>
        <v>2270</v>
      </c>
      <c r="I64" s="169"/>
      <c r="J64" s="169"/>
      <c r="K64" s="169">
        <f>'将来負担比率（分子）の構造'!L$43</f>
        <v>2383</v>
      </c>
      <c r="L64" s="169"/>
      <c r="M64" s="169"/>
      <c r="N64" s="169">
        <f>'将来負担比率（分子）の構造'!M$43</f>
        <v>2157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8825</v>
      </c>
      <c r="C66" s="169"/>
      <c r="D66" s="169"/>
      <c r="E66" s="169">
        <f>'将来負担比率（分子）の構造'!J$41</f>
        <v>8964</v>
      </c>
      <c r="F66" s="169"/>
      <c r="G66" s="169"/>
      <c r="H66" s="169">
        <f>'将来負担比率（分子）の構造'!K$41</f>
        <v>8822</v>
      </c>
      <c r="I66" s="169"/>
      <c r="J66" s="169"/>
      <c r="K66" s="169">
        <f>'将来負担比率（分子）の構造'!L$41</f>
        <v>8323</v>
      </c>
      <c r="L66" s="169"/>
      <c r="M66" s="169"/>
      <c r="N66" s="169">
        <f>'将来負担比率（分子）の構造'!M$41</f>
        <v>7705</v>
      </c>
      <c r="O66" s="169"/>
      <c r="P66" s="169"/>
    </row>
    <row r="67" spans="1:16" x14ac:dyDescent="0.2">
      <c r="A67" s="169" t="s">
        <v>71</v>
      </c>
      <c r="B67" s="169" t="e">
        <f>NA()</f>
        <v>#N/A</v>
      </c>
      <c r="C67" s="169">
        <f>IF(ISNUMBER('将来負担比率（分子）の構造'!I$53), IF('将来負担比率（分子）の構造'!I$53 &lt; 0, 0, '将来負担比率（分子）の構造'!I$53), NA())</f>
        <v>4208</v>
      </c>
      <c r="D67" s="169" t="e">
        <f>NA()</f>
        <v>#N/A</v>
      </c>
      <c r="E67" s="169" t="e">
        <f>NA()</f>
        <v>#N/A</v>
      </c>
      <c r="F67" s="169">
        <f>IF(ISNUMBER('将来負担比率（分子）の構造'!J$53), IF('将来負担比率（分子）の構造'!J$53 &lt; 0, 0, '将来負担比率（分子）の構造'!J$53), NA())</f>
        <v>4280</v>
      </c>
      <c r="G67" s="169" t="e">
        <f>NA()</f>
        <v>#N/A</v>
      </c>
      <c r="H67" s="169" t="e">
        <f>NA()</f>
        <v>#N/A</v>
      </c>
      <c r="I67" s="169">
        <f>IF(ISNUMBER('将来負担比率（分子）の構造'!K$53), IF('将来負担比率（分子）の構造'!K$53 &lt; 0, 0, '将来負担比率（分子）の構造'!K$53), NA())</f>
        <v>3917</v>
      </c>
      <c r="J67" s="169" t="e">
        <f>NA()</f>
        <v>#N/A</v>
      </c>
      <c r="K67" s="169" t="e">
        <f>NA()</f>
        <v>#N/A</v>
      </c>
      <c r="L67" s="169">
        <f>IF(ISNUMBER('将来負担比率（分子）の構造'!L$53), IF('将来負担比率（分子）の構造'!L$53 &lt; 0, 0, '将来負担比率（分子）の構造'!L$53), NA())</f>
        <v>3591</v>
      </c>
      <c r="M67" s="169" t="e">
        <f>NA()</f>
        <v>#N/A</v>
      </c>
      <c r="N67" s="169" t="e">
        <f>NA()</f>
        <v>#N/A</v>
      </c>
      <c r="O67" s="169">
        <f>IF(ISNUMBER('将来負担比率（分子）の構造'!M$53), IF('将来負担比率（分子）の構造'!M$53 &lt; 0, 0, '将来負担比率（分子）の構造'!M$53), NA())</f>
        <v>2848</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1188</v>
      </c>
      <c r="C72" s="173">
        <f>基金残高に係る経年分析!G55</f>
        <v>1242</v>
      </c>
      <c r="D72" s="173">
        <f>基金残高に係る経年分析!H55</f>
        <v>1301</v>
      </c>
    </row>
    <row r="73" spans="1:16" x14ac:dyDescent="0.2">
      <c r="A73" s="172" t="s">
        <v>74</v>
      </c>
      <c r="B73" s="173">
        <f>基金残高に係る経年分析!F56</f>
        <v>52</v>
      </c>
      <c r="C73" s="173">
        <f>基金残高に係る経年分析!G56</f>
        <v>52</v>
      </c>
      <c r="D73" s="173">
        <f>基金残高に係る経年分析!H56</f>
        <v>52</v>
      </c>
    </row>
    <row r="74" spans="1:16" x14ac:dyDescent="0.2">
      <c r="A74" s="172" t="s">
        <v>75</v>
      </c>
      <c r="B74" s="173">
        <f>基金残高に係る経年分析!F57</f>
        <v>573</v>
      </c>
      <c r="C74" s="173">
        <f>基金残高に係る経年分析!G57</f>
        <v>735</v>
      </c>
      <c r="D74" s="173">
        <f>基金残高に係る経年分析!H57</f>
        <v>826</v>
      </c>
    </row>
  </sheetData>
  <sheetProtection algorithmName="SHA-512" hashValue="wNoFc3Oe97bsFFyTPYuGZNxNC9lA3t/Wo5501rRoVbZEzHF5hl4voy8PtePUPbzwBcK3v3dFUB24HqeSylKH3Q==" saltValue="bqwPRCNSpUlhtiDAR1wM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2025-03-06T23:51:11Z</cp:lastPrinted>
  <dcterms:created xsi:type="dcterms:W3CDTF">2025-02-19T05:28:31Z</dcterms:created>
  <dcterms:modified xsi:type="dcterms:W3CDTF">2025-03-14T06:31:12Z</dcterms:modified>
  <cp:category/>
</cp:coreProperties>
</file>